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2"/>
  </bookViews>
  <sheets>
    <sheet name="Cічень" sheetId="1" state="visible" r:id="rId3"/>
    <sheet name="Лютий" sheetId="2" state="visible" r:id="rId4"/>
    <sheet name="Березень" sheetId="3" state="visible" r:id="rId5"/>
    <sheet name="Квітень" sheetId="4" state="visible" r:id="rId6"/>
    <sheet name="Травень" sheetId="5" state="visible" r:id="rId7"/>
    <sheet name="Червень" sheetId="6" state="visible" r:id="rId8"/>
    <sheet name="Липень" sheetId="7" state="visible" r:id="rId9"/>
    <sheet name="Серпень" sheetId="8" state="visible" r:id="rId10"/>
    <sheet name="Вересень" sheetId="9" state="visible" r:id="rId11"/>
    <sheet name="Жовтень" sheetId="10" state="visible" r:id="rId12"/>
    <sheet name="Листопад" sheetId="11" state="visible" r:id="rId13"/>
    <sheet name="Грудень" sheetId="12" state="visible" r:id="rId14"/>
    <sheet name="нарост 2025" sheetId="13" state="visible" r:id="rId15"/>
  </sheets>
  <definedNames>
    <definedName function="false" hidden="false" localSheetId="2" name="_xlnm.Print_Area" vbProcedure="false">Березень!$A$1:$M$238</definedName>
    <definedName function="false" hidden="false" localSheetId="8" name="_xlnm.Print_Area" vbProcedure="false">Вересень!$A$1:$M$238</definedName>
    <definedName function="false" hidden="false" localSheetId="11" name="_xlnm.Print_Area" vbProcedure="false">Грудень!$A$1:$M$235</definedName>
    <definedName function="false" hidden="false" localSheetId="9" name="_xlnm.Print_Area" vbProcedure="false">Жовтень!$A$1:$M$238</definedName>
    <definedName function="false" hidden="false" localSheetId="3" name="_xlnm.Print_Area" vbProcedure="false">Квітень!$A$1:$M$238</definedName>
    <definedName function="false" hidden="false" localSheetId="6" name="_xlnm.Print_Area" vbProcedure="false">Липень!$A$1:$M$238</definedName>
    <definedName function="false" hidden="false" localSheetId="10" name="_xlnm.Print_Area" vbProcedure="false">Листопад!$A$1:$M$235</definedName>
    <definedName function="false" hidden="false" localSheetId="1" name="_xlnm.Print_Area" vbProcedure="false">Лютий!$A$1:$M$238</definedName>
    <definedName function="false" hidden="false" localSheetId="12" name="_xlnm.Print_Area" vbProcedure="false">'нарост 2025'!$A$1:$M$238</definedName>
    <definedName function="false" hidden="false" localSheetId="7" name="_xlnm.Print_Area" vbProcedure="false">Серпень!$A$1:$M$238</definedName>
    <definedName function="false" hidden="false" localSheetId="4" name="_xlnm.Print_Area" vbProcedure="false">Травень!$A$1:$M$238</definedName>
    <definedName function="false" hidden="false" localSheetId="5" name="_xlnm.Print_Area" vbProcedure="false">Червень!$A$1:$M$238</definedName>
    <definedName function="false" hidden="false" localSheetId="0" name="_xlnm.Print_Area" vbProcedure="false">Cічень!$A$1:$M$238</definedName>
    <definedName function="false" hidden="false" localSheetId="0" name="Excel_BuiltIn_Print_Area" vbProcedure="false">Cічень!$A$1:$N$239</definedName>
    <definedName function="false" hidden="false" localSheetId="0" name="Excel_BuiltIn__FilterDatabase" vbProcedure="false">Cічень!$B$7:$M$52</definedName>
    <definedName function="false" hidden="false" localSheetId="1" name="Excel_BuiltIn_Print_Area" vbProcedure="false">Лютий!$A$1:$N$239</definedName>
    <definedName function="false" hidden="false" localSheetId="1" name="Excel_BuiltIn__FilterDatabase" vbProcedure="false">Лютий!$B$7:$M$52</definedName>
    <definedName function="false" hidden="false" localSheetId="2" name="Excel_BuiltIn_Print_Area" vbProcedure="false">Березень!$A$1:$N$239</definedName>
    <definedName function="false" hidden="false" localSheetId="2" name="Excel_BuiltIn__FilterDatabase" vbProcedure="false">Березень!$B$7:$M$52</definedName>
    <definedName function="false" hidden="false" localSheetId="3" name="Excel_BuiltIn_Print_Area" vbProcedure="false">Квітень!$A$1:$N$239</definedName>
    <definedName function="false" hidden="false" localSheetId="3" name="Excel_BuiltIn__FilterDatabase" vbProcedure="false">Квітень!$B$7:$M$52</definedName>
    <definedName function="false" hidden="false" localSheetId="4" name="Excel_BuiltIn_Print_Area" vbProcedure="false">Травень!$A$1:$N$239</definedName>
    <definedName function="false" hidden="false" localSheetId="4" name="Excel_BuiltIn__FilterDatabase" vbProcedure="false">Травень!$B$7:$M$52</definedName>
    <definedName function="false" hidden="false" localSheetId="5" name="Excel_BuiltIn_Print_Area" vbProcedure="false">Червень!$A$1:$N$239</definedName>
    <definedName function="false" hidden="false" localSheetId="5" name="Excel_BuiltIn__FilterDatabase" vbProcedure="false">Червень!$B$7:$M$52</definedName>
    <definedName function="false" hidden="false" localSheetId="6" name="Excel_BuiltIn_Print_Area" vbProcedure="false">Липень!$A$1:$N$239</definedName>
    <definedName function="false" hidden="false" localSheetId="6" name="Excel_BuiltIn__FilterDatabase" vbProcedure="false">Липень!$B$7:$M$52</definedName>
    <definedName function="false" hidden="false" localSheetId="7" name="Excel_BuiltIn_Print_Area" vbProcedure="false">Серпень!$A$1:$N$239</definedName>
    <definedName function="false" hidden="false" localSheetId="7" name="Excel_BuiltIn__FilterDatabase" vbProcedure="false">Серпень!$B$7:$M$52</definedName>
    <definedName function="false" hidden="false" localSheetId="8" name="Excel_BuiltIn_Print_Area" vbProcedure="false">Вересень!$A$1:$N$239</definedName>
    <definedName function="false" hidden="false" localSheetId="8" name="Excel_BuiltIn__FilterDatabase" vbProcedure="false">Вересень!$B$7:$M$52</definedName>
    <definedName function="false" hidden="false" localSheetId="9" name="Excel_BuiltIn_Print_Area" vbProcedure="false">Жовтень!$A$1:$N$239</definedName>
    <definedName function="false" hidden="false" localSheetId="9" name="Excel_BuiltIn__FilterDatabase" vbProcedure="false">Жовтень!$B$7:$M$52</definedName>
    <definedName function="false" hidden="false" localSheetId="10" name="Excel_BuiltIn_Print_Area" vbProcedure="false">Листопад!$A$1:$N$239</definedName>
    <definedName function="false" hidden="false" localSheetId="10" name="Excel_BuiltIn__FilterDatabase" vbProcedure="false">Листопад!$B$7:$M$52</definedName>
    <definedName function="false" hidden="false" localSheetId="11" name="Excel_BuiltIn_Print_Area" vbProcedure="false">Грудень!$A$1:$N$239</definedName>
    <definedName function="false" hidden="false" localSheetId="11" name="Excel_BuiltIn__FilterDatabase" vbProcedure="false">Грудень!$B$7:$M$52</definedName>
    <definedName function="false" hidden="false" localSheetId="12" name="Excel_BuiltIn_Print_Area" vbProcedure="false">'нарост 2025'!$A$1:$N$239</definedName>
    <definedName function="false" hidden="false" localSheetId="12" name="Excel_BuiltIn__FilterDatabase" vbProcedure="false">'нарост 2025'!$B$7:$M$52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<sst xmlns="http://schemas.openxmlformats.org/spreadsheetml/2006/main" count="3965" uniqueCount="232">
  <si>
    <t xml:space="preserve">Обсяг та структура енергоресурсів, спожитих будівлями за січень 2025 року</t>
  </si>
  <si>
    <t xml:space="preserve">№ з/п</t>
  </si>
  <si>
    <t xml:space="preserve">Установа/Будівля</t>
  </si>
  <si>
    <t xml:space="preserve">Кількість відвідувачів у роб. час, осіб</t>
  </si>
  <si>
    <t xml:space="preserve">Опалювальна площа, м2</t>
  </si>
  <si>
    <t xml:space="preserve">Розподіл споживання по видах енергоресурсів </t>
  </si>
  <si>
    <t xml:space="preserve">Питоме споживання енергоресурсів  кВт/м2 (без води)</t>
  </si>
  <si>
    <t xml:space="preserve">Обсяг споживання приведений до кВт</t>
  </si>
  <si>
    <t xml:space="preserve">Електроенергія, кВт</t>
  </si>
  <si>
    <t xml:space="preserve">Теплова енергія, Гкал</t>
  </si>
  <si>
    <t xml:space="preserve">Газ, м3</t>
  </si>
  <si>
    <t xml:space="preserve">Холодна вода, м3</t>
  </si>
  <si>
    <t xml:space="preserve">Гаряча вода, м3</t>
  </si>
  <si>
    <t xml:space="preserve">Всі енергоресурси (без води)</t>
  </si>
  <si>
    <t xml:space="preserve">Теплова енергія</t>
  </si>
  <si>
    <t xml:space="preserve">Газ</t>
  </si>
  <si>
    <t xml:space="preserve">ДОШКІЛЬНІ НАВЧАЛЬНІ ЗАКЛАДИ</t>
  </si>
  <si>
    <t xml:space="preserve">ЗДО № 15</t>
  </si>
  <si>
    <t xml:space="preserve">ЗДО № 49 (Княгининок)</t>
  </si>
  <si>
    <t xml:space="preserve">ЗДО № 46 (Забороль)</t>
  </si>
  <si>
    <t xml:space="preserve">ЗДО № 36</t>
  </si>
  <si>
    <t xml:space="preserve">ЗДО № 50 (Рокині)</t>
  </si>
  <si>
    <t xml:space="preserve">ЗДО № 44 (В.Омеляник)</t>
  </si>
  <si>
    <t xml:space="preserve">ЗДО № 12</t>
  </si>
  <si>
    <t xml:space="preserve">ЗДО № 21</t>
  </si>
  <si>
    <t xml:space="preserve">ЗДО № 20</t>
  </si>
  <si>
    <t xml:space="preserve">ЗДО № 38</t>
  </si>
  <si>
    <t xml:space="preserve">ЗДО № 18</t>
  </si>
  <si>
    <t xml:space="preserve">ЗДО № 07</t>
  </si>
  <si>
    <t xml:space="preserve">ЗДО № 41</t>
  </si>
  <si>
    <t xml:space="preserve">ЗДО № 08</t>
  </si>
  <si>
    <t xml:space="preserve"> </t>
  </si>
  <si>
    <t xml:space="preserve">ЗДО № 01</t>
  </si>
  <si>
    <t xml:space="preserve">ЗДО № 34</t>
  </si>
  <si>
    <t xml:space="preserve">ЗДО № 11</t>
  </si>
  <si>
    <t xml:space="preserve">ЗДО № 23</t>
  </si>
  <si>
    <t xml:space="preserve">ЗДО № 04</t>
  </si>
  <si>
    <t xml:space="preserve">ЗДО № 31</t>
  </si>
  <si>
    <t xml:space="preserve">ЗДО № 39</t>
  </si>
  <si>
    <t xml:space="preserve">ЗДО № 47 (Одеради)</t>
  </si>
  <si>
    <t xml:space="preserve">ЗДО № 03</t>
  </si>
  <si>
    <t xml:space="preserve">ЗДО № 37</t>
  </si>
  <si>
    <t xml:space="preserve">ЗДО № 17</t>
  </si>
  <si>
    <t xml:space="preserve">ЗДО № 24</t>
  </si>
  <si>
    <t xml:space="preserve">ЗДО № 35</t>
  </si>
  <si>
    <t xml:space="preserve">ЗДО № 06</t>
  </si>
  <si>
    <t xml:space="preserve">ЗДО № 09</t>
  </si>
  <si>
    <t xml:space="preserve">ЗДО № 28</t>
  </si>
  <si>
    <t xml:space="preserve">ЗДО № 33</t>
  </si>
  <si>
    <t xml:space="preserve">ЗДО № 27</t>
  </si>
  <si>
    <t xml:space="preserve">ЗДО № 42 (Дачне)</t>
  </si>
  <si>
    <t xml:space="preserve">ЗДО № 48 (Тарасове)</t>
  </si>
  <si>
    <t xml:space="preserve">ЗДО № 14</t>
  </si>
  <si>
    <t xml:space="preserve">ЗДО № 10</t>
  </si>
  <si>
    <t xml:space="preserve">ЗДО № 25</t>
  </si>
  <si>
    <t xml:space="preserve">ЗДО № 13</t>
  </si>
  <si>
    <t xml:space="preserve">ЗДО № 29</t>
  </si>
  <si>
    <t xml:space="preserve">ЗДО № 22</t>
  </si>
  <si>
    <t xml:space="preserve">ЗДО № 02</t>
  </si>
  <si>
    <t xml:space="preserve">ЗДО № 26</t>
  </si>
  <si>
    <t xml:space="preserve">ЗДО № 19</t>
  </si>
  <si>
    <t xml:space="preserve">ЗДО № 16</t>
  </si>
  <si>
    <t xml:space="preserve">ЗДО № 40</t>
  </si>
  <si>
    <t xml:space="preserve">ЗДО № 32</t>
  </si>
  <si>
    <t xml:space="preserve">ЗДО № 05</t>
  </si>
  <si>
    <t xml:space="preserve">ЗДО № 45 (Жидичин)</t>
  </si>
  <si>
    <t xml:space="preserve">РАЗОМ</t>
  </si>
  <si>
    <t xml:space="preserve">СЕРЕДНЄ</t>
  </si>
  <si>
    <t xml:space="preserve">ШКОЛИ ТА ПОЗАШКІЛЬНІ УСТАНОВИ</t>
  </si>
  <si>
    <t xml:space="preserve">ДЮСШ № 1</t>
  </si>
  <si>
    <t xml:space="preserve">Централізована бухгалтерія</t>
  </si>
  <si>
    <t xml:space="preserve">МРЦ</t>
  </si>
  <si>
    <t xml:space="preserve">ЗЗСО № 02</t>
  </si>
  <si>
    <t xml:space="preserve">ЗЗСО № 34 (Княгининок)</t>
  </si>
  <si>
    <t xml:space="preserve">Будинок вчителя</t>
  </si>
  <si>
    <t xml:space="preserve">ЗЗСО № 28 </t>
  </si>
  <si>
    <t xml:space="preserve">ЗЗСО № 18</t>
  </si>
  <si>
    <t xml:space="preserve">ЗЗСО № 13</t>
  </si>
  <si>
    <t xml:space="preserve">ЗЗСО № 07</t>
  </si>
  <si>
    <t xml:space="preserve">ЗЗСО № 38 (Рокині)</t>
  </si>
  <si>
    <t xml:space="preserve">ЗЗСО № 05</t>
  </si>
  <si>
    <t xml:space="preserve">ЗЗСО № 14</t>
  </si>
  <si>
    <t xml:space="preserve">ЗЗСО № 39 (Шепель)</t>
  </si>
  <si>
    <t xml:space="preserve">ЗЗСО № 30 (Боголюби)</t>
  </si>
  <si>
    <t xml:space="preserve">ЗЗСО № 32 (Забороль)</t>
  </si>
  <si>
    <t xml:space="preserve">ЗЗСО № 19</t>
  </si>
  <si>
    <t xml:space="preserve">ДЮСШ № 2 </t>
  </si>
  <si>
    <t xml:space="preserve">ЗЗСО № 03</t>
  </si>
  <si>
    <t xml:space="preserve">ПУМ</t>
  </si>
  <si>
    <t xml:space="preserve">ЗЗСО № 31 (Жидичин)</t>
  </si>
  <si>
    <t xml:space="preserve">ЗЗСО № 08</t>
  </si>
  <si>
    <t xml:space="preserve">ЗЗСО № 15</t>
  </si>
  <si>
    <t xml:space="preserve">ЗЗСО № 21</t>
  </si>
  <si>
    <t xml:space="preserve">ЗЗСО № 16</t>
  </si>
  <si>
    <t xml:space="preserve">ЗЗСО № 10</t>
  </si>
  <si>
    <t xml:space="preserve">ЗЗСО № 20</t>
  </si>
  <si>
    <t xml:space="preserve">ЗЗСО № 17</t>
  </si>
  <si>
    <t xml:space="preserve">ЗЗСО № 01</t>
  </si>
  <si>
    <t xml:space="preserve">ЗЗСО № 04</t>
  </si>
  <si>
    <t xml:space="preserve">ЗЗСО № 23</t>
  </si>
  <si>
    <t xml:space="preserve">ЗЗСО № 09</t>
  </si>
  <si>
    <t xml:space="preserve">ЗЗСО № 22</t>
  </si>
  <si>
    <t xml:space="preserve">НРЦ</t>
  </si>
  <si>
    <t xml:space="preserve">ЗЗСО № 11</t>
  </si>
  <si>
    <t xml:space="preserve">ЗЗСО № 27</t>
  </si>
  <si>
    <t xml:space="preserve">ЗЗСО № 12</t>
  </si>
  <si>
    <t xml:space="preserve">ЗЗСО № 25</t>
  </si>
  <si>
    <t xml:space="preserve">ЗЗСО № 24</t>
  </si>
  <si>
    <t xml:space="preserve">ЗЗСО № 26</t>
  </si>
  <si>
    <t xml:space="preserve">ЗЗСО № 35 (Клепачів)</t>
  </si>
  <si>
    <t xml:space="preserve">Адмінприміщення ДО</t>
  </si>
  <si>
    <t xml:space="preserve">ЗЗСО № 37 (Одеради)</t>
  </si>
  <si>
    <t xml:space="preserve">ЗЗСО № 29 (Прилуцьке)</t>
  </si>
  <si>
    <t xml:space="preserve">ЗЗСО № 36 (Кульчин)</t>
  </si>
  <si>
    <t xml:space="preserve">РАЗОМ по ДО</t>
  </si>
  <si>
    <t xml:space="preserve">   ВИКОНАВЧИЙ КОМІТЕТ ЛУЦЬКОЇ МІСЬКОЇ РАДИ</t>
  </si>
  <si>
    <t xml:space="preserve">Адмінприміщення           с. Одеради</t>
  </si>
  <si>
    <t xml:space="preserve">Прилуцька сільська рада</t>
  </si>
  <si>
    <t xml:space="preserve">УТЗ ЛМР,                       Б. Хмельницького, 21</t>
  </si>
  <si>
    <t xml:space="preserve">Княгининівська сільська рада</t>
  </si>
  <si>
    <t xml:space="preserve">ЛМР,                          Б. Хмельницького, 19</t>
  </si>
  <si>
    <t xml:space="preserve">Жидичинська сільська рада</t>
  </si>
  <si>
    <t xml:space="preserve">МВ ЛМР,                        Б. Хмельницького, 17</t>
  </si>
  <si>
    <t xml:space="preserve">Терцентр соціального обслуговування</t>
  </si>
  <si>
    <t xml:space="preserve">Департамент ЖКГ</t>
  </si>
  <si>
    <t xml:space="preserve">Заборольська сільська рада</t>
  </si>
  <si>
    <t xml:space="preserve">Департамент соціальної політики ЛМР       </t>
  </si>
  <si>
    <t xml:space="preserve">ЦНАП</t>
  </si>
  <si>
    <t xml:space="preserve">Департамент державної реєстрації</t>
  </si>
  <si>
    <t xml:space="preserve">УСС СДМ (РАГС)</t>
  </si>
  <si>
    <t xml:space="preserve">Автогосподарство </t>
  </si>
  <si>
    <t xml:space="preserve">Адмінприміщення        с. Шепель</t>
  </si>
  <si>
    <t xml:space="preserve">Будівля кінотеатру “Батьківщина”</t>
  </si>
  <si>
    <t xml:space="preserve">УСС СДМ                       (Кравчука, 19-г)</t>
  </si>
  <si>
    <t xml:space="preserve">ЗАКЛАДИ УПРАВЛІННЯ ОХОРОНИ ЗДОРОВ'Я</t>
  </si>
  <si>
    <t xml:space="preserve">МО ЛМТГ  (ЛЦПМСД)    (пр-т. Волі 66а,        вул. Привокзальна 13)</t>
  </si>
  <si>
    <t xml:space="preserve">ЛКПБ             (пологовий будинок)</t>
  </si>
  <si>
    <t xml:space="preserve">МО ЛМТГ (амб №20)   (с. Забороль)</t>
  </si>
  <si>
    <t xml:space="preserve">МО ЛМТГ (амб №19)     (вул. Стрілецька 37)</t>
  </si>
  <si>
    <r>
      <rPr>
        <sz val="10"/>
        <rFont val="Arial"/>
        <family val="2"/>
        <charset val="1"/>
      </rPr>
      <t xml:space="preserve">МО ЛМТГ </t>
    </r>
    <r>
      <rPr>
        <sz val="10"/>
        <rFont val="Arial"/>
        <family val="2"/>
        <charset val="204"/>
      </rPr>
      <t xml:space="preserve">(ЛЦПМСД №1)           </t>
    </r>
    <r>
      <rPr>
        <sz val="10"/>
        <rFont val="Arial"/>
        <family val="2"/>
        <charset val="1"/>
      </rPr>
      <t xml:space="preserve">                   (вул. Бенделіані 7)</t>
    </r>
  </si>
  <si>
    <r>
      <rPr>
        <sz val="10"/>
        <rFont val="Arial"/>
        <family val="2"/>
        <charset val="1"/>
      </rPr>
      <t xml:space="preserve">МО ЛМТГ</t>
    </r>
    <r>
      <rPr>
        <sz val="10"/>
        <rFont val="Arial"/>
        <family val="2"/>
        <charset val="204"/>
      </rPr>
      <t xml:space="preserve"> (ЛЦПМСД №3)                 </t>
    </r>
    <r>
      <rPr>
        <sz val="10"/>
        <rFont val="Arial"/>
        <family val="2"/>
        <charset val="1"/>
      </rPr>
      <t xml:space="preserve">               (вул. Стефаника 3а)</t>
    </r>
  </si>
  <si>
    <t xml:space="preserve">МО ЛМТГ               (вул. Корольова 3)</t>
  </si>
  <si>
    <t xml:space="preserve">МО ЛМТГ (лікарня, основний корпус,       пр-т. Відродження 13)</t>
  </si>
  <si>
    <t xml:space="preserve">МО ЛМТГ (ЛЦПМСД №2)                          (пр-т. Відродження 13, с. Прилуцьке)</t>
  </si>
  <si>
    <t xml:space="preserve">ЛМДП (дитяча поліклініка, 2 заклади)</t>
  </si>
  <si>
    <t xml:space="preserve">ЛМКСП (стоматполіклініка,       2 будівлі)</t>
  </si>
  <si>
    <t xml:space="preserve">Реабілітаційний центр учасників бойових дій</t>
  </si>
  <si>
    <t xml:space="preserve">МО ЛМТГ               (вул. Львівська 63)</t>
  </si>
  <si>
    <t xml:space="preserve">КНП ЦПМДЛМТГ, вул. Жовтнева 10, с. Прилуцьке</t>
  </si>
  <si>
    <t xml:space="preserve">ЗАКЛАДИ ДЕПАРТАМЕНТУ КУЛЬТУРИ</t>
  </si>
  <si>
    <t xml:space="preserve">БК с. Жидичин</t>
  </si>
  <si>
    <t xml:space="preserve">Культурно-мистец центр "Красне"</t>
  </si>
  <si>
    <t xml:space="preserve">Бібліотека № 10</t>
  </si>
  <si>
    <t xml:space="preserve">БК с. Рокині</t>
  </si>
  <si>
    <t xml:space="preserve">Прилуцький будинок культури</t>
  </si>
  <si>
    <t xml:space="preserve">Клуб с. Милуші</t>
  </si>
  <si>
    <t xml:space="preserve">БК с. Боголюби</t>
  </si>
  <si>
    <t xml:space="preserve">БК "Вересневе"</t>
  </si>
  <si>
    <t xml:space="preserve">Клуб с. Брище</t>
  </si>
  <si>
    <t xml:space="preserve">Музична школа № 2</t>
  </si>
  <si>
    <t xml:space="preserve">БК "Теремно"</t>
  </si>
  <si>
    <t xml:space="preserve">Художня школа</t>
  </si>
  <si>
    <t xml:space="preserve">Музична школа № 1</t>
  </si>
  <si>
    <t xml:space="preserve">КЗ "Палац культури міста Луцька"</t>
  </si>
  <si>
    <t xml:space="preserve">Музична школа № 3</t>
  </si>
  <si>
    <t xml:space="preserve">БК с. Шепель</t>
  </si>
  <si>
    <t xml:space="preserve">Бібліотека с. Липляни</t>
  </si>
  <si>
    <t xml:space="preserve">Бібліотека № 7</t>
  </si>
  <si>
    <t xml:space="preserve">Бібліотека № 5</t>
  </si>
  <si>
    <t xml:space="preserve">Бібліотека № 2 для дітей</t>
  </si>
  <si>
    <t xml:space="preserve">Музей-скансен         смт. Рокині</t>
  </si>
  <si>
    <t xml:space="preserve">Бібліотека Озерце</t>
  </si>
  <si>
    <t xml:space="preserve">Бібліотека № 4</t>
  </si>
  <si>
    <t xml:space="preserve">Бібліотека № 6</t>
  </si>
  <si>
    <t xml:space="preserve">Клуб с. Озерце</t>
  </si>
  <si>
    <t xml:space="preserve">Центральна бібліотека для дорослих</t>
  </si>
  <si>
    <t xml:space="preserve">БК с. Княгининок</t>
  </si>
  <si>
    <t xml:space="preserve">Центральна дитяча бібліотека</t>
  </si>
  <si>
    <t xml:space="preserve">Бібліотека № 11</t>
  </si>
  <si>
    <t xml:space="preserve">Бібліотека № 9</t>
  </si>
  <si>
    <t xml:space="preserve">Клуб с. Іванчиці</t>
  </si>
  <si>
    <t xml:space="preserve">Бібліотека Кульчин</t>
  </si>
  <si>
    <t xml:space="preserve">Клуб-філіал “Сучасник”</t>
  </si>
  <si>
    <t xml:space="preserve">Клуб с. Сирники</t>
  </si>
  <si>
    <t xml:space="preserve">БК с. Сьомаки</t>
  </si>
  <si>
    <t xml:space="preserve">Бібліотека Дачне</t>
  </si>
  <si>
    <t xml:space="preserve">РАЗОМ </t>
  </si>
  <si>
    <t xml:space="preserve">СЕРЕДНЄ </t>
  </si>
  <si>
    <t xml:space="preserve">ЗАКЛАДИ ДЕПАРТАМЕНТУ МОЛОДІ ТА СПОРТУ</t>
  </si>
  <si>
    <t xml:space="preserve">КП “Стадіон Авангард”</t>
  </si>
  <si>
    <t xml:space="preserve">ДЮСШ № 4</t>
  </si>
  <si>
    <t xml:space="preserve">СДЮШОР (плавання)</t>
  </si>
  <si>
    <t xml:space="preserve">Біла Тура</t>
  </si>
  <si>
    <t xml:space="preserve">ДЮСШ № 3</t>
  </si>
  <si>
    <t xml:space="preserve">Атлет</t>
  </si>
  <si>
    <t xml:space="preserve">Стріла</t>
  </si>
  <si>
    <t xml:space="preserve">Олімпія</t>
  </si>
  <si>
    <t xml:space="preserve">Юність</t>
  </si>
  <si>
    <t xml:space="preserve">Лучеськ</t>
  </si>
  <si>
    <t xml:space="preserve">ПРОФЕСІЙНО-ТЕХНІЧНІ НАВЧАЛЬНІ ЗАКЛАДИ</t>
  </si>
  <si>
    <t xml:space="preserve">ДПТНЗ Луцьке вище професійне училище</t>
  </si>
  <si>
    <t xml:space="preserve">Луцький центр професійно-технічної освіти</t>
  </si>
  <si>
    <t xml:space="preserve">ЛВПТУ будівництва та архітектури</t>
  </si>
  <si>
    <t xml:space="preserve">Волинський коледж НУХТ</t>
  </si>
  <si>
    <t xml:space="preserve">Технічний коледж ЛНТУ</t>
  </si>
  <si>
    <t xml:space="preserve">Обсяг та структура енергоресурсів, спожитих будівлями за лютий 2025 року</t>
  </si>
  <si>
    <t xml:space="preserve">ЗДО № 30</t>
  </si>
  <si>
    <t xml:space="preserve">Обсяг та структура енергоресурсів, спожитих будівлями за березень 2025 року</t>
  </si>
  <si>
    <t xml:space="preserve">Обсяг та структура енергоресурсів, спожитих будівлями за квітень 2025 року</t>
  </si>
  <si>
    <t xml:space="preserve">Обсяг та структура енергоресурсів, спожитих будівлями за травень 2025 року</t>
  </si>
  <si>
    <t xml:space="preserve">Обсяг та структура енергоресурсів, спожитих будівлями за червень 2025 року</t>
  </si>
  <si>
    <t xml:space="preserve">Обсяг та структура енергоресурсів, спожитих будівлями за липень 2025 року</t>
  </si>
  <si>
    <t xml:space="preserve">КНП ЦПМДЛМТГ (пр-т. Волі 66а, вул. Привокзальна 13)</t>
  </si>
  <si>
    <t xml:space="preserve">КНП ЦПМДЛМТГ (с. Забороль)</t>
  </si>
  <si>
    <t xml:space="preserve">КНП ЦПМДЛМТГ (вул. Стрілецька 37)</t>
  </si>
  <si>
    <t xml:space="preserve">КНП ЦПМДЛМТГ (вул. Климчука Сергія 7)</t>
  </si>
  <si>
    <t xml:space="preserve">МО ЛМТГ (ЛЦПМСД №3)  (вул. Стефаника 3а)</t>
  </si>
  <si>
    <t xml:space="preserve">КНП ЦПМДЛМТГ               (вул. Корольова 3)</t>
  </si>
  <si>
    <t xml:space="preserve">МО ЛМТГ (ЛЦПМСД №2)  (пр-т. Відродження 13)</t>
  </si>
  <si>
    <t xml:space="preserve">КНП ЦПМДЛМТГ (вул. Львівська 63)</t>
  </si>
  <si>
    <t xml:space="preserve">КНП ЦПМДЛМТГ, (вул. Жовтнева 10, с. Прилуцьке)</t>
  </si>
  <si>
    <t xml:space="preserve">Обсяг та структура енергоресурсів, спожитих будівлями за серпень 2025 року</t>
  </si>
  <si>
    <t xml:space="preserve">Обсяг та структура енергоресурсів, спожитих будівлями за вересень 2025 року</t>
  </si>
  <si>
    <t xml:space="preserve">Обсяг та структура енергоресурсів, спожитих будівлями за жовтень 2025 року</t>
  </si>
  <si>
    <t xml:space="preserve">Обсяг та структура енергоресурсів, спожитих будівлями за листопад 2025 року</t>
  </si>
  <si>
    <t xml:space="preserve">Обсяг та структура енергоресурсів, спожитих будівлями за грудень 2025 року</t>
  </si>
  <si>
    <t xml:space="preserve">Обсяг та структура енергоресурсів, спожитих будівлями за січень-грудень 2025 року</t>
  </si>
  <si>
    <t xml:space="preserve">УТЗ ЛМР,                          Б. Хмельницького, 21</t>
  </si>
  <si>
    <t xml:space="preserve">МВ ЛМР,                          Б. Хмельницького, 17</t>
  </si>
  <si>
    <t xml:space="preserve">Департамент соціальної політики ЛМР</t>
  </si>
  <si>
    <t xml:space="preserve">УСС СДМ (Кравчука, 19-г)</t>
  </si>
  <si>
    <t xml:space="preserve">МО ЛМТГ (ЛЦПМСД №2)  (пр-т. Відродження 13, с. Прилуцьке)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</si>
</sst>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#,##0.00"/>
    <numFmt numFmtId="167" formatCode="#,##0.000"/>
    <numFmt numFmtId="168" formatCode="0.00"/>
    <numFmt numFmtId="169" formatCode="0"/>
  </numFmts>
  <fonts count="4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0"/>
      <color rgb="FF0000FF"/>
      <name val="Arial"/>
      <family val="2"/>
      <charset val="204"/>
    </font>
    <font>
      <sz val="11"/>
      <name val="Calibri"/>
      <family val="2"/>
      <charset val="1"/>
    </font>
    <font>
      <sz val="18"/>
      <color rgb="FF666699"/>
      <name val="Calibri Light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0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b val="true"/>
      <i val="true"/>
      <sz val="11"/>
      <color rgb="FF000000"/>
      <name val="Calibri"/>
      <family val="2"/>
      <charset val="1"/>
    </font>
    <font>
      <sz val="10"/>
      <name val="Arial Cyr"/>
      <family val="0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  <charset val="1"/>
    </font>
    <font>
      <b val="true"/>
      <sz val="10"/>
      <name val="Arial Cyr"/>
      <family val="0"/>
      <charset val="204"/>
    </font>
    <font>
      <b val="true"/>
      <sz val="10"/>
      <color rgb="FF000000"/>
      <name val="Arial Cyr"/>
      <family val="0"/>
      <charset val="204"/>
    </font>
    <font>
      <sz val="10"/>
      <color rgb="FFC9211E"/>
      <name val="Arial"/>
      <family val="2"/>
      <charset val="1"/>
    </font>
    <font>
      <sz val="10"/>
      <color rgb="FFFF0000"/>
      <name val="Arial Cyr"/>
      <family val="0"/>
      <charset val="204"/>
    </font>
    <font>
      <sz val="10"/>
      <color rgb="FF000000"/>
      <name val="Arial Cyr"/>
      <family val="0"/>
      <charset val="204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204"/>
    </font>
    <font>
      <sz val="10"/>
      <color rgb="FFC9211E"/>
      <name val="Arial"/>
      <family val="2"/>
      <charset val="204"/>
    </font>
    <font>
      <sz val="10"/>
      <color rgb="FF111111"/>
      <name val="Arial Cyr"/>
      <family val="0"/>
      <charset val="204"/>
    </font>
    <font>
      <b val="true"/>
      <sz val="10"/>
      <color rgb="FF111111"/>
      <name val="Arial"/>
      <family val="2"/>
      <charset val="204"/>
    </font>
    <font>
      <sz val="10"/>
      <color rgb="FF111111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1"/>
      <color rgb="FF0066CC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sz val="10"/>
      <color rgb="FF111111"/>
      <name val="Arial"/>
      <family val="2"/>
      <charset val="1"/>
    </font>
    <font>
      <b val="true"/>
      <sz val="10"/>
      <color rgb="FF111111"/>
      <name val="Arial"/>
      <family val="2"/>
      <charset val="1"/>
    </font>
    <font>
      <sz val="10"/>
      <color rgb="FFFF4000"/>
      <name val="Arial"/>
      <family val="2"/>
      <charset val="1"/>
    </font>
    <font>
      <b val="true"/>
      <sz val="11"/>
      <color rgb="FFFF4000"/>
      <name val="Calibri"/>
      <family val="2"/>
      <charset val="1"/>
    </font>
    <font>
      <b val="true"/>
      <sz val="11"/>
      <color rgb="FFFF4000"/>
      <name val="Calibri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CCFFFF"/>
        <bgColor rgb="FFCCFFCC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158466"/>
      </patternFill>
    </fill>
    <fill>
      <patternFill patternType="solid">
        <fgColor rgb="FFEEEEEE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158466"/>
        <bgColor rgb="FF008080"/>
      </patternFill>
    </fill>
    <fill>
      <patternFill patternType="solid">
        <fgColor rgb="FFFF0000"/>
        <bgColor rgb="FFC9211E"/>
      </patternFill>
    </fill>
    <fill>
      <patternFill patternType="solid">
        <fgColor rgb="FF00A933"/>
        <bgColor rgb="FF339966"/>
      </patternFill>
    </fill>
    <fill>
      <patternFill patternType="solid">
        <fgColor rgb="FF81D41A"/>
        <bgColor rgb="FF96969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10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1" applyFont="true" applyBorder="true" applyAlignment="true" applyProtection="false">
      <alignment horizontal="general" vertical="bottom" textRotation="0" wrapText="false" indent="0" shrinkToFit="false"/>
    </xf>
    <xf numFmtId="164" fontId="0" fillId="5" borderId="1" applyFont="true" applyBorder="true" applyAlignment="true" applyProtection="false">
      <alignment horizontal="general" vertical="bottom" textRotation="0" wrapText="false" indent="0" shrinkToFit="false"/>
    </xf>
    <xf numFmtId="164" fontId="0" fillId="5" borderId="1" applyFont="true" applyBorder="true" applyAlignment="true" applyProtection="false">
      <alignment horizontal="general" vertical="bottom" textRotation="0" wrapText="false" indent="0" shrinkToFit="false"/>
    </xf>
    <xf numFmtId="164" fontId="0" fillId="5" borderId="1" applyFont="true" applyBorder="true" applyAlignment="true" applyProtection="false">
      <alignment horizontal="general" vertical="bottom" textRotation="0" wrapText="false" indent="0" shrinkToFit="false"/>
    </xf>
    <xf numFmtId="164" fontId="0" fillId="5" borderId="1" applyFont="true" applyBorder="true" applyAlignment="true" applyProtection="false">
      <alignment horizontal="general" vertical="bottom" textRotation="0" wrapText="false" indent="0" shrinkToFit="false"/>
    </xf>
  </cellStyleXfs>
  <cellXfs count="2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1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1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0" borderId="3" xfId="9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3" xfId="9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3" xfId="9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3" xfId="9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3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6" fontId="15" fillId="0" borderId="3" xfId="9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3" xfId="9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4" borderId="3" xfId="9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3" xfId="9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1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3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9" fillId="1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0" fillId="1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1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3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1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13" borderId="3" xfId="9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3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8" fillId="4" borderId="3" xfId="9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4" borderId="3" xfId="9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4" borderId="3" xfId="9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4" borderId="3" xfId="9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1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1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1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1" fillId="0" borderId="3" xfId="9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4" borderId="3" xfId="9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2" xfId="9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2" xfId="9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2" xfId="9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4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21" fillId="0" borderId="3" xfId="9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3" xfId="9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1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22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1" fillId="4" borderId="3" xfId="9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1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3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9" fillId="1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0" fillId="1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3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1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4" fillId="0" borderId="3" xfId="9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5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1" fillId="13" borderId="2" xfId="9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5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2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5" fillId="0" borderId="2" xfId="9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5" fillId="16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26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1" fillId="1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0" borderId="3" xfId="9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1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4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14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30" fillId="1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5" fillId="13" borderId="2" xfId="9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1" fillId="0" borderId="3" xfId="9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5" fillId="0" borderId="3" xfId="9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1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1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1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1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3" fillId="0" borderId="3" xfId="9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" xfId="9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3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6" fontId="15" fillId="4" borderId="3" xfId="9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4" borderId="3" xfId="9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13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33" fillId="1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4" fillId="1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4" fillId="1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1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1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3" fillId="13" borderId="3" xfId="9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8" fillId="4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8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8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3" fillId="4" borderId="3" xfId="9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4" borderId="3" xfId="9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1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4" fillId="1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3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1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8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4" fillId="0" borderId="2" xfId="9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" xfId="9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3" fillId="0" borderId="2" xfId="9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1" fillId="4" borderId="3" xfId="9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1" fillId="4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1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1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13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33" fillId="1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4" fillId="1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1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4" fillId="1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24" fillId="13" borderId="2" xfId="9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2" xfId="9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16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5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3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5" fillId="0" borderId="3" xfId="9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1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4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5" fillId="14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24" fillId="1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13" borderId="2" xfId="9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1" fillId="4" borderId="3" xfId="9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3" xfId="9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1" fillId="4" borderId="3" xfId="9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5" fillId="4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17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14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18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8" fillId="14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8" fillId="18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8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8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5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7" fillId="4" borderId="3" xfId="9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7" fillId="4" borderId="3" xfId="9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7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7" fillId="4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37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4" borderId="3" xfId="9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21" fillId="14" borderId="3" xfId="9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" xfId="9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1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14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8" fillId="0" borderId="2" xfId="9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1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1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3" xfId="9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2" xfId="9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5" fillId="0" borderId="3" xfId="9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13" borderId="2" xfId="9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3" xfId="9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– колірна тема 1 2" xfId="20"/>
    <cellStyle name="20% – колірна тема 1 3" xfId="21"/>
    <cellStyle name="20% – колірна тема 1 4" xfId="22"/>
    <cellStyle name="20% – колірна тема 1 5" xfId="23"/>
    <cellStyle name="20% – колірна тема 2 2" xfId="24"/>
    <cellStyle name="20% – колірна тема 2 3" xfId="25"/>
    <cellStyle name="20% – колірна тема 2 4" xfId="26"/>
    <cellStyle name="20% – колірна тема 2 5" xfId="27"/>
    <cellStyle name="20% – колірна тема 3 2" xfId="28"/>
    <cellStyle name="20% – колірна тема 3 3" xfId="29"/>
    <cellStyle name="20% – колірна тема 3 4" xfId="30"/>
    <cellStyle name="20% – колірна тема 3 5" xfId="31"/>
    <cellStyle name="20% – колірна тема 4 2" xfId="32"/>
    <cellStyle name="20% – колірна тема 4 3" xfId="33"/>
    <cellStyle name="20% – колірна тема 4 4" xfId="34"/>
    <cellStyle name="20% – колірна тема 4 5" xfId="35"/>
    <cellStyle name="20% – колірна тема 5 2" xfId="36"/>
    <cellStyle name="20% – колірна тема 5 3" xfId="37"/>
    <cellStyle name="20% – колірна тема 5 4" xfId="38"/>
    <cellStyle name="20% – колірна тема 5 5" xfId="39"/>
    <cellStyle name="20% – колірна тема 6 2" xfId="40"/>
    <cellStyle name="20% – колірна тема 6 3" xfId="41"/>
    <cellStyle name="20% – колірна тема 6 4" xfId="42"/>
    <cellStyle name="20% – колірна тема 6 5" xfId="43"/>
    <cellStyle name="40% – колірна тема 1 2" xfId="44"/>
    <cellStyle name="40% – колірна тема 1 3" xfId="45"/>
    <cellStyle name="40% – колірна тема 1 4" xfId="46"/>
    <cellStyle name="40% – колірна тема 1 5" xfId="47"/>
    <cellStyle name="40% – колірна тема 2 2" xfId="48"/>
    <cellStyle name="40% – колірна тема 2 3" xfId="49"/>
    <cellStyle name="40% – колірна тема 2 4" xfId="50"/>
    <cellStyle name="40% – колірна тема 2 5" xfId="51"/>
    <cellStyle name="40% – колірна тема 3 2" xfId="52"/>
    <cellStyle name="40% – колірна тема 3 3" xfId="53"/>
    <cellStyle name="40% – колірна тема 3 4" xfId="54"/>
    <cellStyle name="40% – колірна тема 3 5" xfId="55"/>
    <cellStyle name="40% – колірна тема 4 2" xfId="56"/>
    <cellStyle name="40% – колірна тема 4 3" xfId="57"/>
    <cellStyle name="40% – колірна тема 4 4" xfId="58"/>
    <cellStyle name="40% – колірна тема 4 5" xfId="59"/>
    <cellStyle name="40% – колірна тема 5 2" xfId="60"/>
    <cellStyle name="40% – колірна тема 5 3" xfId="61"/>
    <cellStyle name="40% – колірна тема 5 4" xfId="62"/>
    <cellStyle name="40% – колірна тема 5 5" xfId="63"/>
    <cellStyle name="40% – колірна тема 6 2" xfId="64"/>
    <cellStyle name="40% – колірна тема 6 3" xfId="65"/>
    <cellStyle name="40% – колірна тема 6 4" xfId="66"/>
    <cellStyle name="40% – колірна тема 6 5" xfId="67"/>
    <cellStyle name="60% – колірна тема 1 2" xfId="68"/>
    <cellStyle name="60% – колірна тема 1 3" xfId="69"/>
    <cellStyle name="60% – колірна тема 1 4" xfId="70"/>
    <cellStyle name="60% – колірна тема 1 5" xfId="71"/>
    <cellStyle name="60% – колірна тема 2 2" xfId="72"/>
    <cellStyle name="60% – колірна тема 2 3" xfId="73"/>
    <cellStyle name="60% – колірна тема 2 4" xfId="74"/>
    <cellStyle name="60% – колірна тема 2 5" xfId="75"/>
    <cellStyle name="60% – колірна тема 3 2" xfId="76"/>
    <cellStyle name="60% – колірна тема 3 3" xfId="77"/>
    <cellStyle name="60% – колірна тема 3 4" xfId="78"/>
    <cellStyle name="60% – колірна тема 3 5" xfId="79"/>
    <cellStyle name="60% – колірна тема 4 2" xfId="80"/>
    <cellStyle name="60% – колірна тема 4 3" xfId="81"/>
    <cellStyle name="60% – колірна тема 4 4" xfId="82"/>
    <cellStyle name="60% – колірна тема 4 5" xfId="83"/>
    <cellStyle name="60% – колірна тема 5 2" xfId="84"/>
    <cellStyle name="60% – колірна тема 5 3" xfId="85"/>
    <cellStyle name="60% – колірна тема 5 4" xfId="86"/>
    <cellStyle name="60% – колірна тема 5 5" xfId="87"/>
    <cellStyle name="60% – колірна тема 6 2" xfId="88"/>
    <cellStyle name="60% – колірна тема 6 3" xfId="89"/>
    <cellStyle name="60% – колірна тема 6 4" xfId="90"/>
    <cellStyle name="60% – колірна тема 6 5" xfId="91"/>
    <cellStyle name="Hyperlink 2" xfId="92"/>
    <cellStyle name="Гіперпосилання 1" xfId="93"/>
    <cellStyle name="Звичайний 2" xfId="94"/>
    <cellStyle name="Звичайний 3" xfId="95"/>
    <cellStyle name="Звичайний 4" xfId="96"/>
    <cellStyle name="Звичайний 5" xfId="97"/>
    <cellStyle name="Звичайний 6" xfId="98"/>
    <cellStyle name="Звичайний 7" xfId="99"/>
    <cellStyle name="Назва 2" xfId="100"/>
    <cellStyle name="Примітка 2" xfId="101"/>
    <cellStyle name="Примітка 3" xfId="102"/>
    <cellStyle name="Примітка 4" xfId="103"/>
    <cellStyle name="Примітка 5" xfId="104"/>
    <cellStyle name="Примітка 6" xfId="10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933"/>
      <rgbColor rgb="FF000080"/>
      <rgbColor rgb="FF808000"/>
      <rgbColor rgb="FF800080"/>
      <rgbColor rgb="FF158466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4000"/>
      <rgbColor rgb="FF666699"/>
      <rgbColor rgb="FF969696"/>
      <rgbColor rgb="FF003366"/>
      <rgbColor rgb="FF339966"/>
      <rgbColor rgb="FF111111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39"/>
  <sheetViews>
    <sheetView showFormulas="false" showGridLines="true" showRowColHeaders="true" showZeros="true" rightToLeft="false" tabSelected="false" showOutlineSymbols="true" defaultGridColor="true" view="normal" topLeftCell="A162" colorId="64" zoomScale="90" zoomScaleNormal="90" zoomScalePageLayoutView="100" workbookViewId="0">
      <selection pane="topLeft" activeCell="F187" activeCellId="0" sqref="F187"/>
    </sheetView>
  </sheetViews>
  <sheetFormatPr defaultColWidth="11.31640625" defaultRowHeight="15" customHeight="true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21.29"/>
    <col collapsed="false" customWidth="true" hidden="false" outlineLevel="0" max="3" min="3" style="1" width="15.57"/>
    <col collapsed="false" customWidth="true" hidden="false" outlineLevel="0" max="4" min="4" style="1" width="14.69"/>
    <col collapsed="false" customWidth="true" hidden="false" outlineLevel="0" max="5" min="5" style="2" width="19"/>
    <col collapsed="false" customWidth="true" hidden="false" outlineLevel="0" max="6" min="6" style="2" width="18.58"/>
    <col collapsed="false" customWidth="true" hidden="false" outlineLevel="0" max="7" min="7" style="2" width="13.29"/>
    <col collapsed="false" customWidth="true" hidden="false" outlineLevel="0" max="8" min="8" style="2" width="11.14"/>
    <col collapsed="false" customWidth="true" hidden="false" outlineLevel="0" max="9" min="9" style="2" width="11.71"/>
    <col collapsed="false" customWidth="true" hidden="false" outlineLevel="0" max="10" min="10" style="3" width="12.29"/>
    <col collapsed="false" customWidth="true" hidden="false" outlineLevel="0" max="11" min="11" style="3" width="14.69"/>
    <col collapsed="false" customWidth="true" hidden="false" outlineLevel="0" max="12" min="12" style="3" width="14.15"/>
    <col collapsed="false" customWidth="true" hidden="false" outlineLevel="0" max="13" min="13" style="3" width="13.02"/>
    <col collapsed="false" customWidth="true" hidden="false" outlineLevel="0" max="15" min="15" style="1" width="11.57"/>
  </cols>
  <sheetData>
    <row r="1" customFormat="false" ht="1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N1" s="1"/>
      <c r="P1" s="1"/>
      <c r="Q1" s="1"/>
    </row>
    <row r="3" customFormat="false" ht="15" hidden="true" customHeight="false" outlineLevel="0" collapsed="false"/>
    <row r="4" customFormat="false" ht="13.5" hidden="false" customHeight="true" outlineLevel="0" collapsed="false">
      <c r="A4" s="6" t="s">
        <v>1</v>
      </c>
      <c r="B4" s="7" t="s">
        <v>2</v>
      </c>
      <c r="C4" s="7" t="s">
        <v>3</v>
      </c>
      <c r="D4" s="7" t="s">
        <v>4</v>
      </c>
      <c r="E4" s="8" t="s">
        <v>5</v>
      </c>
      <c r="F4" s="8"/>
      <c r="G4" s="8"/>
      <c r="H4" s="8"/>
      <c r="I4" s="8"/>
      <c r="J4" s="7" t="s">
        <v>6</v>
      </c>
      <c r="K4" s="7" t="s">
        <v>7</v>
      </c>
      <c r="L4" s="7"/>
      <c r="M4" s="7"/>
    </row>
    <row r="5" customFormat="false" ht="61.5" hidden="false" customHeight="true" outlineLevel="0" collapsed="false">
      <c r="A5" s="6"/>
      <c r="B5" s="7"/>
      <c r="C5" s="7"/>
      <c r="D5" s="7"/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7"/>
      <c r="K5" s="7" t="s">
        <v>13</v>
      </c>
      <c r="L5" s="7" t="s">
        <v>14</v>
      </c>
      <c r="M5" s="7" t="s">
        <v>15</v>
      </c>
      <c r="P5" s="9"/>
      <c r="Q5" s="9"/>
      <c r="R5" s="9"/>
    </row>
    <row r="6" customFormat="false" ht="13.5" hidden="false" customHeight="true" outlineLevel="0" collapsed="false">
      <c r="A6" s="10" t="s">
        <v>16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"/>
      <c r="O6" s="9"/>
      <c r="P6" s="11"/>
      <c r="Q6" s="11"/>
      <c r="R6" s="11"/>
      <c r="S6" s="11"/>
    </row>
    <row r="7" customFormat="false" ht="15" hidden="false" customHeight="false" outlineLevel="0" collapsed="false">
      <c r="A7" s="12" t="n">
        <v>1</v>
      </c>
      <c r="B7" s="13" t="s">
        <v>17</v>
      </c>
      <c r="C7" s="14" t="n">
        <v>119</v>
      </c>
      <c r="D7" s="14" t="n">
        <v>310.7</v>
      </c>
      <c r="E7" s="15" t="n">
        <v>1110.2</v>
      </c>
      <c r="F7" s="15" t="n">
        <v>9.8</v>
      </c>
      <c r="G7" s="15" t="n">
        <v>20.39</v>
      </c>
      <c r="H7" s="15" t="n">
        <v>32.19</v>
      </c>
      <c r="I7" s="16"/>
      <c r="J7" s="17" t="n">
        <f aca="false">K7/D7</f>
        <v>40.8796427421951</v>
      </c>
      <c r="K7" s="18" t="n">
        <f aca="false">L7+M7+E7</f>
        <v>12701.305</v>
      </c>
      <c r="L7" s="18" t="n">
        <f aca="false">F7*1163</f>
        <v>11397.4</v>
      </c>
      <c r="M7" s="18" t="n">
        <f aca="false">G7*9.5</f>
        <v>193.705</v>
      </c>
      <c r="N7" s="19"/>
      <c r="O7" s="20"/>
      <c r="P7" s="21"/>
    </row>
    <row r="8" customFormat="false" ht="15" hidden="false" customHeight="false" outlineLevel="0" collapsed="false">
      <c r="A8" s="12" t="n">
        <v>2</v>
      </c>
      <c r="B8" s="13" t="s">
        <v>18</v>
      </c>
      <c r="C8" s="22" t="n">
        <v>124</v>
      </c>
      <c r="D8" s="14" t="n">
        <v>627.8</v>
      </c>
      <c r="E8" s="15" t="n">
        <v>3035.3</v>
      </c>
      <c r="F8" s="15" t="n">
        <v>16.76</v>
      </c>
      <c r="G8" s="16"/>
      <c r="H8" s="15" t="n">
        <v>47.46</v>
      </c>
      <c r="I8" s="16"/>
      <c r="J8" s="17" t="n">
        <f aca="false">K8/D8</f>
        <v>35.8827333545715</v>
      </c>
      <c r="K8" s="18" t="n">
        <f aca="false">L8+M8+E8</f>
        <v>22527.18</v>
      </c>
      <c r="L8" s="18" t="n">
        <f aca="false">F8*1163</f>
        <v>19491.88</v>
      </c>
      <c r="M8" s="18" t="n">
        <f aca="false">G8*9.5</f>
        <v>0</v>
      </c>
      <c r="N8" s="19"/>
      <c r="O8" s="20"/>
      <c r="P8" s="21"/>
    </row>
    <row r="9" customFormat="false" ht="15" hidden="false" customHeight="false" outlineLevel="0" collapsed="false">
      <c r="A9" s="12" t="n">
        <v>3</v>
      </c>
      <c r="B9" s="13" t="s">
        <v>19</v>
      </c>
      <c r="C9" s="14" t="n">
        <v>48</v>
      </c>
      <c r="D9" s="14" t="n">
        <v>529</v>
      </c>
      <c r="E9" s="15" t="n">
        <v>1816.35</v>
      </c>
      <c r="F9" s="16"/>
      <c r="G9" s="15" t="n">
        <v>1882.42</v>
      </c>
      <c r="H9" s="15" t="n">
        <v>47.62</v>
      </c>
      <c r="I9" s="16"/>
      <c r="J9" s="17" t="n">
        <f aca="false">K9/D9</f>
        <v>37.2388279773157</v>
      </c>
      <c r="K9" s="18" t="n">
        <f aca="false">L9+M9+E9</f>
        <v>19699.34</v>
      </c>
      <c r="L9" s="18" t="n">
        <f aca="false">F9*1163</f>
        <v>0</v>
      </c>
      <c r="M9" s="18" t="n">
        <f aca="false">G9*9.5</f>
        <v>17882.99</v>
      </c>
      <c r="N9" s="19"/>
      <c r="O9" s="20"/>
      <c r="P9" s="21"/>
    </row>
    <row r="10" customFormat="false" ht="15" hidden="false" customHeight="false" outlineLevel="0" collapsed="false">
      <c r="A10" s="12" t="n">
        <v>4</v>
      </c>
      <c r="B10" s="13" t="s">
        <v>20</v>
      </c>
      <c r="C10" s="22" t="n">
        <v>219</v>
      </c>
      <c r="D10" s="14" t="n">
        <v>2020.8</v>
      </c>
      <c r="E10" s="15" t="n">
        <v>3118.11</v>
      </c>
      <c r="F10" s="15" t="n">
        <v>35.82</v>
      </c>
      <c r="G10" s="16"/>
      <c r="H10" s="15" t="n">
        <v>168.65</v>
      </c>
      <c r="I10" s="16"/>
      <c r="J10" s="17" t="n">
        <f aca="false">K10/D10</f>
        <v>22.1579423990499</v>
      </c>
      <c r="K10" s="18" t="n">
        <f aca="false">L10+M10+E10</f>
        <v>44776.77</v>
      </c>
      <c r="L10" s="18" t="n">
        <f aca="false">F10*1163</f>
        <v>41658.66</v>
      </c>
      <c r="M10" s="18" t="n">
        <f aca="false">G10*9.5</f>
        <v>0</v>
      </c>
      <c r="N10" s="19"/>
      <c r="O10" s="20"/>
      <c r="P10" s="21"/>
    </row>
    <row r="11" customFormat="false" ht="15" hidden="false" customHeight="false" outlineLevel="0" collapsed="false">
      <c r="A11" s="12" t="n">
        <v>5</v>
      </c>
      <c r="B11" s="13" t="s">
        <v>21</v>
      </c>
      <c r="C11" s="14" t="n">
        <v>115</v>
      </c>
      <c r="D11" s="14" t="n">
        <v>1993.12</v>
      </c>
      <c r="E11" s="15" t="n">
        <v>4726.33</v>
      </c>
      <c r="F11" s="15" t="n">
        <v>76.43</v>
      </c>
      <c r="G11" s="16"/>
      <c r="H11" s="15" t="n">
        <v>58.43</v>
      </c>
      <c r="I11" s="16"/>
      <c r="J11" s="17" t="n">
        <f aca="false">K11/D11</f>
        <v>46.9687826121859</v>
      </c>
      <c r="K11" s="18" t="n">
        <f aca="false">L11+M11+E11</f>
        <v>93614.42</v>
      </c>
      <c r="L11" s="18" t="n">
        <f aca="false">F11*1163</f>
        <v>88888.09</v>
      </c>
      <c r="M11" s="18" t="n">
        <f aca="false">G11*9.5</f>
        <v>0</v>
      </c>
      <c r="N11" s="19"/>
      <c r="O11" s="20"/>
      <c r="P11" s="21"/>
    </row>
    <row r="12" customFormat="false" ht="21.75" hidden="false" customHeight="true" outlineLevel="0" collapsed="false">
      <c r="A12" s="12" t="n">
        <v>6</v>
      </c>
      <c r="B12" s="13" t="s">
        <v>22</v>
      </c>
      <c r="C12" s="14" t="n">
        <v>138</v>
      </c>
      <c r="D12" s="14" t="n">
        <v>868</v>
      </c>
      <c r="E12" s="15" t="n">
        <v>1864.76</v>
      </c>
      <c r="F12" s="23" t="n">
        <v>20.97</v>
      </c>
      <c r="G12" s="16"/>
      <c r="H12" s="15" t="n">
        <v>38.45</v>
      </c>
      <c r="I12" s="15" t="n">
        <v>40.45</v>
      </c>
      <c r="J12" s="17" t="n">
        <f aca="false">K12/D12</f>
        <v>30.2452419354839</v>
      </c>
      <c r="K12" s="18" t="n">
        <f aca="false">L12+M12+E12</f>
        <v>26252.87</v>
      </c>
      <c r="L12" s="18" t="n">
        <f aca="false">F12*1163</f>
        <v>24388.11</v>
      </c>
      <c r="M12" s="18" t="n">
        <f aca="false">G12*9.5</f>
        <v>0</v>
      </c>
      <c r="N12" s="19"/>
      <c r="O12" s="20"/>
      <c r="P12" s="21"/>
    </row>
    <row r="13" customFormat="false" ht="15" hidden="false" customHeight="false" outlineLevel="0" collapsed="false">
      <c r="A13" s="12" t="n">
        <v>7</v>
      </c>
      <c r="B13" s="13" t="s">
        <v>23</v>
      </c>
      <c r="C13" s="14" t="n">
        <v>156</v>
      </c>
      <c r="D13" s="14" t="n">
        <v>570</v>
      </c>
      <c r="E13" s="15" t="n">
        <v>2456.4</v>
      </c>
      <c r="F13" s="24"/>
      <c r="G13" s="15" t="n">
        <v>1801.23</v>
      </c>
      <c r="H13" s="15" t="n">
        <v>41.68</v>
      </c>
      <c r="I13" s="16"/>
      <c r="J13" s="17" t="n">
        <f aca="false">K13/D13</f>
        <v>34.3299736842105</v>
      </c>
      <c r="K13" s="18" t="n">
        <f aca="false">L13+M13+E13</f>
        <v>19568.085</v>
      </c>
      <c r="L13" s="18" t="n">
        <f aca="false">F13*1163</f>
        <v>0</v>
      </c>
      <c r="M13" s="18" t="n">
        <f aca="false">G13*9.5</f>
        <v>17111.685</v>
      </c>
      <c r="N13" s="19"/>
      <c r="O13" s="20"/>
      <c r="P13" s="21"/>
    </row>
    <row r="14" customFormat="false" ht="15" hidden="false" customHeight="false" outlineLevel="0" collapsed="false">
      <c r="A14" s="12" t="n">
        <v>8</v>
      </c>
      <c r="B14" s="13" t="s">
        <v>24</v>
      </c>
      <c r="C14" s="14" t="n">
        <v>322</v>
      </c>
      <c r="D14" s="14" t="n">
        <v>1735</v>
      </c>
      <c r="E14" s="15" t="n">
        <v>4293.4</v>
      </c>
      <c r="F14" s="15" t="n">
        <v>32.23</v>
      </c>
      <c r="G14" s="16"/>
      <c r="H14" s="15" t="n">
        <v>203.82</v>
      </c>
      <c r="I14" s="15" t="n">
        <v>53.83</v>
      </c>
      <c r="J14" s="17" t="n">
        <f aca="false">K14/D14</f>
        <v>24.0788991354467</v>
      </c>
      <c r="K14" s="18" t="n">
        <f aca="false">L14+M14+E14</f>
        <v>41776.89</v>
      </c>
      <c r="L14" s="18" t="n">
        <f aca="false">F14*1163</f>
        <v>37483.49</v>
      </c>
      <c r="M14" s="18" t="n">
        <f aca="false">G14*9.5</f>
        <v>0</v>
      </c>
      <c r="N14" s="19"/>
      <c r="O14" s="20"/>
      <c r="P14" s="21"/>
    </row>
    <row r="15" customFormat="false" ht="15" hidden="false" customHeight="false" outlineLevel="0" collapsed="false">
      <c r="A15" s="12" t="n">
        <v>9</v>
      </c>
      <c r="B15" s="13" t="s">
        <v>25</v>
      </c>
      <c r="C15" s="14" t="n">
        <v>360</v>
      </c>
      <c r="D15" s="14" t="n">
        <v>2128.9</v>
      </c>
      <c r="E15" s="15" t="n">
        <v>3925.62</v>
      </c>
      <c r="F15" s="23" t="n">
        <v>33.69</v>
      </c>
      <c r="G15" s="25"/>
      <c r="H15" s="15" t="n">
        <v>83.43</v>
      </c>
      <c r="I15" s="15" t="n">
        <v>37.69</v>
      </c>
      <c r="J15" s="17" t="n">
        <f aca="false">K15/D15</f>
        <v>20.2485274085208</v>
      </c>
      <c r="K15" s="18" t="n">
        <f aca="false">L15+M15+E15</f>
        <v>43107.09</v>
      </c>
      <c r="L15" s="18" t="n">
        <f aca="false">F15*1163</f>
        <v>39181.47</v>
      </c>
      <c r="M15" s="18" t="n">
        <f aca="false">G15*9.5</f>
        <v>0</v>
      </c>
      <c r="N15" s="19"/>
      <c r="O15" s="20"/>
      <c r="P15" s="21"/>
    </row>
    <row r="16" customFormat="false" ht="15" hidden="false" customHeight="false" outlineLevel="0" collapsed="false">
      <c r="A16" s="12" t="n">
        <v>10</v>
      </c>
      <c r="B16" s="13" t="s">
        <v>26</v>
      </c>
      <c r="C16" s="14" t="n">
        <v>321</v>
      </c>
      <c r="D16" s="14" t="n">
        <v>1945.9</v>
      </c>
      <c r="E16" s="15" t="n">
        <v>3001.9</v>
      </c>
      <c r="F16" s="15" t="n">
        <v>37.61</v>
      </c>
      <c r="G16" s="25"/>
      <c r="H16" s="15" t="n">
        <v>101.79</v>
      </c>
      <c r="I16" s="15" t="n">
        <v>49.42</v>
      </c>
      <c r="J16" s="17" t="n">
        <f aca="false">K16/D16</f>
        <v>24.0209311886531</v>
      </c>
      <c r="K16" s="18" t="n">
        <f aca="false">L16+M16+E16</f>
        <v>46742.33</v>
      </c>
      <c r="L16" s="18" t="n">
        <f aca="false">F16*1163</f>
        <v>43740.43</v>
      </c>
      <c r="M16" s="18" t="n">
        <f aca="false">G16*9.5</f>
        <v>0</v>
      </c>
      <c r="N16" s="19"/>
      <c r="O16" s="20"/>
      <c r="P16" s="21"/>
    </row>
    <row r="17" customFormat="false" ht="15" hidden="false" customHeight="false" outlineLevel="0" collapsed="false">
      <c r="A17" s="12" t="n">
        <v>11</v>
      </c>
      <c r="B17" s="13" t="s">
        <v>27</v>
      </c>
      <c r="C17" s="14" t="n">
        <v>212</v>
      </c>
      <c r="D17" s="14" t="n">
        <v>1060.7</v>
      </c>
      <c r="E17" s="15" t="n">
        <v>2916.32</v>
      </c>
      <c r="F17" s="24"/>
      <c r="G17" s="15" t="n">
        <v>2700.43</v>
      </c>
      <c r="H17" s="15" t="n">
        <v>67.06</v>
      </c>
      <c r="I17" s="16"/>
      <c r="J17" s="17" t="n">
        <f aca="false">K17/D17</f>
        <v>26.9354247195248</v>
      </c>
      <c r="K17" s="18" t="n">
        <f aca="false">L17+M17+E17</f>
        <v>28570.405</v>
      </c>
      <c r="L17" s="18" t="n">
        <f aca="false">F17*1163</f>
        <v>0</v>
      </c>
      <c r="M17" s="18" t="n">
        <f aca="false">G17*9.5</f>
        <v>25654.085</v>
      </c>
      <c r="N17" s="19"/>
      <c r="O17" s="20"/>
      <c r="P17" s="21"/>
    </row>
    <row r="18" customFormat="false" ht="15" hidden="false" customHeight="false" outlineLevel="0" collapsed="false">
      <c r="A18" s="12" t="n">
        <v>12</v>
      </c>
      <c r="B18" s="13" t="s">
        <v>28</v>
      </c>
      <c r="C18" s="14" t="n">
        <v>392</v>
      </c>
      <c r="D18" s="14" t="n">
        <v>1954.8</v>
      </c>
      <c r="E18" s="15" t="n">
        <v>2887.78</v>
      </c>
      <c r="F18" s="23" t="n">
        <v>29.62</v>
      </c>
      <c r="G18" s="16"/>
      <c r="H18" s="15" t="n">
        <v>62.67</v>
      </c>
      <c r="I18" s="15" t="n">
        <v>64.56</v>
      </c>
      <c r="J18" s="17" t="n">
        <f aca="false">K18/D18</f>
        <v>19.0995702885206</v>
      </c>
      <c r="K18" s="18" t="n">
        <f aca="false">L18+M18+E18</f>
        <v>37335.84</v>
      </c>
      <c r="L18" s="18" t="n">
        <f aca="false">F18*1163</f>
        <v>34448.06</v>
      </c>
      <c r="M18" s="18" t="n">
        <f aca="false">G18*9.5</f>
        <v>0</v>
      </c>
      <c r="N18" s="19"/>
      <c r="O18" s="20"/>
      <c r="P18" s="21"/>
    </row>
    <row r="19" customFormat="false" ht="15" hidden="false" customHeight="false" outlineLevel="0" collapsed="false">
      <c r="A19" s="12" t="n">
        <v>13</v>
      </c>
      <c r="B19" s="13" t="s">
        <v>29</v>
      </c>
      <c r="C19" s="14" t="n">
        <v>156</v>
      </c>
      <c r="D19" s="14" t="n">
        <v>951.3</v>
      </c>
      <c r="E19" s="15" t="n">
        <v>3741.02</v>
      </c>
      <c r="F19" s="15" t="n">
        <v>21.54</v>
      </c>
      <c r="G19" s="16"/>
      <c r="H19" s="15" t="n">
        <v>66.53</v>
      </c>
      <c r="I19" s="16"/>
      <c r="J19" s="17" t="n">
        <f aca="false">K19/D19</f>
        <v>30.26599390308</v>
      </c>
      <c r="K19" s="18" t="n">
        <f aca="false">L19+M19+E19</f>
        <v>28792.04</v>
      </c>
      <c r="L19" s="18" t="n">
        <f aca="false">F19*1163</f>
        <v>25051.02</v>
      </c>
      <c r="M19" s="18" t="n">
        <f aca="false">G19*9.5</f>
        <v>0</v>
      </c>
      <c r="N19" s="19"/>
      <c r="O19" s="20"/>
      <c r="P19" s="21"/>
    </row>
    <row r="20" customFormat="false" ht="15" hidden="false" customHeight="false" outlineLevel="0" collapsed="false">
      <c r="A20" s="12" t="n">
        <v>14</v>
      </c>
      <c r="B20" s="13" t="s">
        <v>30</v>
      </c>
      <c r="C20" s="14" t="n">
        <v>204</v>
      </c>
      <c r="D20" s="14" t="n">
        <v>1049.12</v>
      </c>
      <c r="E20" s="15" t="n">
        <v>3869.79</v>
      </c>
      <c r="F20" s="15" t="n">
        <v>17.59</v>
      </c>
      <c r="G20" s="16"/>
      <c r="H20" s="15" t="n">
        <v>97.61</v>
      </c>
      <c r="I20" s="16"/>
      <c r="J20" s="17" t="n">
        <f aca="false">K20/D20</f>
        <v>23.1879670581058</v>
      </c>
      <c r="K20" s="18" t="n">
        <f aca="false">L20+M20+E20</f>
        <v>24326.96</v>
      </c>
      <c r="L20" s="18" t="n">
        <f aca="false">F20*1163</f>
        <v>20457.17</v>
      </c>
      <c r="M20" s="18" t="n">
        <f aca="false">G20*9.5</f>
        <v>0</v>
      </c>
      <c r="N20" s="19"/>
      <c r="O20" s="20"/>
      <c r="P20" s="21"/>
    </row>
    <row r="21" customFormat="false" ht="15" hidden="false" customHeight="false" outlineLevel="0" collapsed="false">
      <c r="A21" s="12" t="n">
        <v>15</v>
      </c>
      <c r="B21" s="13" t="s">
        <v>31</v>
      </c>
      <c r="C21" s="14" t="n">
        <v>350</v>
      </c>
      <c r="D21" s="14" t="n">
        <v>2104.3</v>
      </c>
      <c r="E21" s="15" t="n">
        <v>4000.31</v>
      </c>
      <c r="F21" s="23" t="n">
        <v>40.59</v>
      </c>
      <c r="G21" s="16"/>
      <c r="H21" s="15" t="n">
        <v>137.18</v>
      </c>
      <c r="I21" s="15" t="n">
        <v>0</v>
      </c>
      <c r="J21" s="17" t="n">
        <f aca="false">K21/D21</f>
        <v>24.3342109014874</v>
      </c>
      <c r="K21" s="18" t="n">
        <f aca="false">L21+M21+E21</f>
        <v>51206.48</v>
      </c>
      <c r="L21" s="18" t="n">
        <f aca="false">F21*1163</f>
        <v>47206.17</v>
      </c>
      <c r="M21" s="18" t="n">
        <f aca="false">G21*9.5</f>
        <v>0</v>
      </c>
      <c r="N21" s="19"/>
      <c r="O21" s="20"/>
      <c r="P21" s="21"/>
    </row>
    <row r="22" customFormat="false" ht="15" hidden="false" customHeight="false" outlineLevel="0" collapsed="false">
      <c r="A22" s="12" t="n">
        <v>16</v>
      </c>
      <c r="B22" s="13" t="s">
        <v>32</v>
      </c>
      <c r="C22" s="14" t="n">
        <v>347</v>
      </c>
      <c r="D22" s="14" t="n">
        <v>1735</v>
      </c>
      <c r="E22" s="15" t="n">
        <v>5456.64</v>
      </c>
      <c r="F22" s="15" t="n">
        <v>28.61</v>
      </c>
      <c r="G22" s="16"/>
      <c r="H22" s="15" t="n">
        <v>158.3</v>
      </c>
      <c r="I22" s="26" t="n">
        <v>9.17</v>
      </c>
      <c r="J22" s="17" t="n">
        <f aca="false">K22/D22</f>
        <v>22.3228069164265</v>
      </c>
      <c r="K22" s="18" t="n">
        <f aca="false">L22+M22+E22</f>
        <v>38730.07</v>
      </c>
      <c r="L22" s="18" t="n">
        <f aca="false">F22*1163</f>
        <v>33273.43</v>
      </c>
      <c r="M22" s="18" t="n">
        <f aca="false">G22*9.5</f>
        <v>0</v>
      </c>
      <c r="N22" s="19"/>
      <c r="O22" s="20"/>
      <c r="P22" s="21"/>
    </row>
    <row r="23" customFormat="false" ht="15" hidden="false" customHeight="false" outlineLevel="0" collapsed="false">
      <c r="A23" s="12" t="n">
        <v>17</v>
      </c>
      <c r="B23" s="13" t="s">
        <v>33</v>
      </c>
      <c r="C23" s="14" t="n">
        <v>308</v>
      </c>
      <c r="D23" s="14" t="n">
        <v>1799.2</v>
      </c>
      <c r="E23" s="15" t="n">
        <v>3103.69</v>
      </c>
      <c r="F23" s="15" t="n">
        <v>34.25</v>
      </c>
      <c r="G23" s="16"/>
      <c r="H23" s="15" t="n">
        <v>51.58</v>
      </c>
      <c r="I23" s="27" t="n">
        <v>44.29</v>
      </c>
      <c r="J23" s="17" t="n">
        <f aca="false">K23/D23</f>
        <v>23.8641840818141</v>
      </c>
      <c r="K23" s="18" t="n">
        <f aca="false">L23+M23+E23</f>
        <v>42936.44</v>
      </c>
      <c r="L23" s="18" t="n">
        <f aca="false">F23*1163</f>
        <v>39832.75</v>
      </c>
      <c r="M23" s="18" t="n">
        <f aca="false">G23*9.5</f>
        <v>0</v>
      </c>
      <c r="N23" s="19"/>
      <c r="O23" s="20"/>
      <c r="P23" s="21"/>
    </row>
    <row r="24" customFormat="false" ht="15" hidden="false" customHeight="false" outlineLevel="0" collapsed="false">
      <c r="A24" s="12" t="n">
        <v>18</v>
      </c>
      <c r="B24" s="13" t="s">
        <v>34</v>
      </c>
      <c r="C24" s="14" t="n">
        <v>453</v>
      </c>
      <c r="D24" s="14" t="n">
        <v>2416.8</v>
      </c>
      <c r="E24" s="15" t="n">
        <v>5587.08</v>
      </c>
      <c r="F24" s="23" t="n">
        <v>31.83</v>
      </c>
      <c r="G24" s="16"/>
      <c r="H24" s="15" t="n">
        <v>115</v>
      </c>
      <c r="I24" s="15" t="n">
        <v>129.77</v>
      </c>
      <c r="J24" s="17" t="n">
        <f aca="false">K24/D24</f>
        <v>17.6288356504469</v>
      </c>
      <c r="K24" s="18" t="n">
        <f aca="false">L24+M24+E24</f>
        <v>42605.37</v>
      </c>
      <c r="L24" s="18" t="n">
        <f aca="false">F24*1163</f>
        <v>37018.29</v>
      </c>
      <c r="M24" s="18" t="n">
        <f aca="false">G24*9.5</f>
        <v>0</v>
      </c>
      <c r="N24" s="19"/>
      <c r="O24" s="20"/>
      <c r="P24" s="21"/>
    </row>
    <row r="25" customFormat="false" ht="15" hidden="false" customHeight="false" outlineLevel="0" collapsed="false">
      <c r="A25" s="12" t="n">
        <v>19</v>
      </c>
      <c r="B25" s="13" t="s">
        <v>35</v>
      </c>
      <c r="C25" s="14" t="n">
        <v>306</v>
      </c>
      <c r="D25" s="14" t="n">
        <v>2129.7</v>
      </c>
      <c r="E25" s="15" t="n">
        <v>3117.56</v>
      </c>
      <c r="F25" s="15" t="n">
        <v>31.41</v>
      </c>
      <c r="G25" s="16"/>
      <c r="H25" s="15" t="n">
        <v>99.47</v>
      </c>
      <c r="I25" s="15" t="n">
        <v>122.35</v>
      </c>
      <c r="J25" s="17" t="n">
        <f aca="false">K25/D25</f>
        <v>18.6164201530732</v>
      </c>
      <c r="K25" s="18" t="n">
        <f aca="false">L25+M25+E25</f>
        <v>39647.39</v>
      </c>
      <c r="L25" s="18" t="n">
        <f aca="false">F25*1163</f>
        <v>36529.83</v>
      </c>
      <c r="M25" s="18" t="n">
        <f aca="false">G25*9.5</f>
        <v>0</v>
      </c>
      <c r="N25" s="19"/>
      <c r="O25" s="20"/>
      <c r="P25" s="21"/>
    </row>
    <row r="26" customFormat="false" ht="15" hidden="false" customHeight="false" outlineLevel="0" collapsed="false">
      <c r="A26" s="12" t="n">
        <v>20</v>
      </c>
      <c r="B26" s="13" t="s">
        <v>36</v>
      </c>
      <c r="C26" s="14" t="n">
        <v>416</v>
      </c>
      <c r="D26" s="14" t="n">
        <v>2416.8</v>
      </c>
      <c r="E26" s="15" t="n">
        <v>5300.41</v>
      </c>
      <c r="F26" s="15" t="n">
        <v>44.39</v>
      </c>
      <c r="G26" s="16"/>
      <c r="H26" s="15" t="n">
        <v>229.55</v>
      </c>
      <c r="I26" s="15" t="n">
        <v>142.67</v>
      </c>
      <c r="J26" s="17" t="n">
        <f aca="false">K26/D26</f>
        <v>23.5542783846408</v>
      </c>
      <c r="K26" s="18" t="n">
        <f aca="false">L26+M26+E26</f>
        <v>56925.98</v>
      </c>
      <c r="L26" s="18" t="n">
        <f aca="false">F26*1163</f>
        <v>51625.57</v>
      </c>
      <c r="M26" s="18" t="n">
        <f aca="false">G26*9.5</f>
        <v>0</v>
      </c>
      <c r="N26" s="19"/>
      <c r="O26" s="20"/>
      <c r="P26" s="21"/>
    </row>
    <row r="27" customFormat="false" ht="15" hidden="false" customHeight="false" outlineLevel="0" collapsed="false">
      <c r="A27" s="12" t="n">
        <v>21</v>
      </c>
      <c r="B27" s="13" t="s">
        <v>37</v>
      </c>
      <c r="C27" s="14" t="n">
        <v>386</v>
      </c>
      <c r="D27" s="14" t="n">
        <v>2129.7</v>
      </c>
      <c r="E27" s="15" t="n">
        <v>4310.63</v>
      </c>
      <c r="F27" s="23" t="n">
        <v>41.26</v>
      </c>
      <c r="G27" s="16"/>
      <c r="H27" s="15" t="n">
        <v>68.56</v>
      </c>
      <c r="I27" s="15" t="n">
        <v>69</v>
      </c>
      <c r="J27" s="17" t="n">
        <f aca="false">K27/D27</f>
        <v>24.5555759027093</v>
      </c>
      <c r="K27" s="18" t="n">
        <f aca="false">L27+M27+E27</f>
        <v>52296.01</v>
      </c>
      <c r="L27" s="18" t="n">
        <f aca="false">F27*1163</f>
        <v>47985.38</v>
      </c>
      <c r="M27" s="18" t="n">
        <f aca="false">G27*9.5</f>
        <v>0</v>
      </c>
      <c r="N27" s="19"/>
      <c r="O27" s="20"/>
      <c r="P27" s="21"/>
    </row>
    <row r="28" customFormat="false" ht="15" hidden="false" customHeight="false" outlineLevel="0" collapsed="false">
      <c r="A28" s="12" t="n">
        <v>22</v>
      </c>
      <c r="B28" s="13" t="s">
        <v>38</v>
      </c>
      <c r="C28" s="22" t="n">
        <v>222</v>
      </c>
      <c r="D28" s="14" t="n">
        <v>1803.7</v>
      </c>
      <c r="E28" s="15" t="n">
        <v>3117.25</v>
      </c>
      <c r="F28" s="15" t="n">
        <v>31.62</v>
      </c>
      <c r="G28" s="16"/>
      <c r="H28" s="15" t="n">
        <v>68.68</v>
      </c>
      <c r="I28" s="15" t="n">
        <v>42.09</v>
      </c>
      <c r="J28" s="17" t="n">
        <f aca="false">K28/D28</f>
        <v>22.1163774463603</v>
      </c>
      <c r="K28" s="18" t="n">
        <f aca="false">L28+M28+E28</f>
        <v>39891.31</v>
      </c>
      <c r="L28" s="18" t="n">
        <f aca="false">F28*1163</f>
        <v>36774.06</v>
      </c>
      <c r="M28" s="18" t="n">
        <f aca="false">G28*9.5</f>
        <v>0</v>
      </c>
      <c r="N28" s="19"/>
      <c r="O28" s="20"/>
      <c r="P28" s="21"/>
    </row>
    <row r="29" customFormat="false" ht="15" hidden="false" customHeight="false" outlineLevel="0" collapsed="false">
      <c r="A29" s="12" t="n">
        <v>23</v>
      </c>
      <c r="B29" s="13" t="s">
        <v>39</v>
      </c>
      <c r="C29" s="14" t="n">
        <v>48</v>
      </c>
      <c r="D29" s="14" t="n">
        <v>530</v>
      </c>
      <c r="E29" s="15" t="n">
        <v>1278.93</v>
      </c>
      <c r="F29" s="24"/>
      <c r="G29" s="16"/>
      <c r="H29" s="15" t="n">
        <v>17.22</v>
      </c>
      <c r="I29" s="16"/>
      <c r="J29" s="17" t="n">
        <f aca="false">K29/D29</f>
        <v>2.41307547169811</v>
      </c>
      <c r="K29" s="18" t="n">
        <f aca="false">L29+M29+E29</f>
        <v>1278.93</v>
      </c>
      <c r="L29" s="18" t="n">
        <f aca="false">F29*1163</f>
        <v>0</v>
      </c>
      <c r="M29" s="18" t="n">
        <f aca="false">G29*9.5</f>
        <v>0</v>
      </c>
      <c r="N29" s="19"/>
      <c r="O29" s="20"/>
      <c r="P29" s="21"/>
    </row>
    <row r="30" customFormat="false" ht="15" hidden="false" customHeight="false" outlineLevel="0" collapsed="false">
      <c r="A30" s="12" t="n">
        <v>24</v>
      </c>
      <c r="B30" s="13" t="s">
        <v>40</v>
      </c>
      <c r="C30" s="14" t="n">
        <v>360</v>
      </c>
      <c r="D30" s="14" t="n">
        <v>2274.9</v>
      </c>
      <c r="E30" s="15" t="n">
        <v>4677.71</v>
      </c>
      <c r="F30" s="23" t="n">
        <v>43.02</v>
      </c>
      <c r="G30" s="16"/>
      <c r="H30" s="15" t="n">
        <v>130.88</v>
      </c>
      <c r="I30" s="16"/>
      <c r="J30" s="17" t="n">
        <f aca="false">K30/D30</f>
        <v>24.0493955778276</v>
      </c>
      <c r="K30" s="18" t="n">
        <f aca="false">L30+M30+E30</f>
        <v>54709.97</v>
      </c>
      <c r="L30" s="18" t="n">
        <f aca="false">F30*1163</f>
        <v>50032.26</v>
      </c>
      <c r="M30" s="18" t="n">
        <f aca="false">G30*9.5</f>
        <v>0</v>
      </c>
      <c r="N30" s="19"/>
      <c r="O30" s="20"/>
      <c r="P30" s="21"/>
    </row>
    <row r="31" customFormat="false" ht="15" hidden="false" customHeight="false" outlineLevel="0" collapsed="false">
      <c r="A31" s="12" t="n">
        <v>25</v>
      </c>
      <c r="B31" s="13" t="s">
        <v>41</v>
      </c>
      <c r="C31" s="14" t="n">
        <v>337</v>
      </c>
      <c r="D31" s="14" t="n">
        <v>1988</v>
      </c>
      <c r="E31" s="15" t="n">
        <v>4729.46</v>
      </c>
      <c r="F31" s="15" t="n">
        <v>22.52</v>
      </c>
      <c r="G31" s="16"/>
      <c r="H31" s="15" t="n">
        <v>197.58</v>
      </c>
      <c r="I31" s="15" t="n">
        <v>1</v>
      </c>
      <c r="J31" s="17" t="n">
        <f aca="false">K31/D31</f>
        <v>15.553430583501</v>
      </c>
      <c r="K31" s="18" t="n">
        <f aca="false">L31+M31+E31</f>
        <v>30920.22</v>
      </c>
      <c r="L31" s="18" t="n">
        <f aca="false">F31*1163</f>
        <v>26190.76</v>
      </c>
      <c r="M31" s="18" t="n">
        <f aca="false">G31*9.5</f>
        <v>0</v>
      </c>
      <c r="N31" s="19"/>
      <c r="O31" s="20"/>
      <c r="P31" s="21"/>
    </row>
    <row r="32" customFormat="false" ht="15" hidden="false" customHeight="false" outlineLevel="0" collapsed="false">
      <c r="A32" s="12" t="n">
        <v>26</v>
      </c>
      <c r="B32" s="13" t="s">
        <v>42</v>
      </c>
      <c r="C32" s="14" t="n">
        <v>209</v>
      </c>
      <c r="D32" s="14" t="n">
        <v>1514.6</v>
      </c>
      <c r="E32" s="15" t="n">
        <v>4030.47</v>
      </c>
      <c r="F32" s="15" t="n">
        <v>16.96</v>
      </c>
      <c r="G32" s="16"/>
      <c r="H32" s="15" t="n">
        <v>108.1</v>
      </c>
      <c r="I32" s="23"/>
      <c r="J32" s="17" t="n">
        <f aca="false">K32/D32</f>
        <v>15.6839759672521</v>
      </c>
      <c r="K32" s="18" t="n">
        <f aca="false">L32+M32+E32</f>
        <v>23754.95</v>
      </c>
      <c r="L32" s="18" t="n">
        <f aca="false">F32*1163</f>
        <v>19724.48</v>
      </c>
      <c r="M32" s="18" t="n">
        <f aca="false">G32*9.5</f>
        <v>0</v>
      </c>
      <c r="N32" s="19"/>
      <c r="O32" s="20"/>
      <c r="P32" s="21"/>
    </row>
    <row r="33" customFormat="false" ht="15" hidden="false" customHeight="false" outlineLevel="0" collapsed="false">
      <c r="A33" s="12" t="n">
        <v>27</v>
      </c>
      <c r="B33" s="13" t="s">
        <v>43</v>
      </c>
      <c r="C33" s="14" t="n">
        <v>315</v>
      </c>
      <c r="D33" s="14" t="n">
        <v>2129.7</v>
      </c>
      <c r="E33" s="15" t="n">
        <v>4604.52</v>
      </c>
      <c r="F33" s="23" t="n">
        <v>39.49</v>
      </c>
      <c r="G33" s="16"/>
      <c r="H33" s="15" t="n">
        <v>78.06</v>
      </c>
      <c r="I33" s="15" t="n">
        <v>67.9</v>
      </c>
      <c r="J33" s="17" t="n">
        <f aca="false">K33/D33</f>
        <v>23.7269991078556</v>
      </c>
      <c r="K33" s="18" t="n">
        <f aca="false">L33+M33+E33</f>
        <v>50531.39</v>
      </c>
      <c r="L33" s="18" t="n">
        <f aca="false">F33*1163</f>
        <v>45926.87</v>
      </c>
      <c r="M33" s="18" t="n">
        <f aca="false">G33*9.5</f>
        <v>0</v>
      </c>
      <c r="N33" s="19"/>
      <c r="O33" s="20"/>
      <c r="P33" s="21"/>
      <c r="S33" s="21"/>
    </row>
    <row r="34" customFormat="false" ht="15" hidden="false" customHeight="false" outlineLevel="0" collapsed="false">
      <c r="A34" s="12" t="n">
        <v>28</v>
      </c>
      <c r="B34" s="13" t="s">
        <v>44</v>
      </c>
      <c r="C34" s="14" t="n">
        <v>307</v>
      </c>
      <c r="D34" s="14" t="n">
        <v>1798.9</v>
      </c>
      <c r="E34" s="15" t="n">
        <v>2104.95</v>
      </c>
      <c r="F34" s="15" t="n">
        <v>32.08</v>
      </c>
      <c r="G34" s="16"/>
      <c r="H34" s="15" t="n">
        <v>55.34</v>
      </c>
      <c r="I34" s="16"/>
      <c r="J34" s="17" t="n">
        <f aca="false">K34/D34</f>
        <v>21.9100505864695</v>
      </c>
      <c r="K34" s="18" t="n">
        <f aca="false">L34+M34+E34</f>
        <v>39413.99</v>
      </c>
      <c r="L34" s="18" t="n">
        <f aca="false">F34*1163</f>
        <v>37309.04</v>
      </c>
      <c r="M34" s="18" t="n">
        <f aca="false">G34*9.5</f>
        <v>0</v>
      </c>
      <c r="N34" s="19"/>
      <c r="O34" s="20"/>
      <c r="P34" s="21"/>
    </row>
    <row r="35" customFormat="false" ht="15" hidden="false" customHeight="false" outlineLevel="0" collapsed="false">
      <c r="A35" s="12" t="n">
        <v>29</v>
      </c>
      <c r="B35" s="13" t="s">
        <v>45</v>
      </c>
      <c r="C35" s="14" t="n">
        <v>330</v>
      </c>
      <c r="D35" s="14" t="n">
        <v>2389.8</v>
      </c>
      <c r="E35" s="15" t="n">
        <v>5140.11</v>
      </c>
      <c r="F35" s="15" t="n">
        <v>26.64</v>
      </c>
      <c r="G35" s="16"/>
      <c r="H35" s="15" t="n">
        <v>83.74</v>
      </c>
      <c r="I35" s="15" t="n">
        <v>368.81</v>
      </c>
      <c r="J35" s="17" t="n">
        <f aca="false">K35/D35</f>
        <v>15.1152523223701</v>
      </c>
      <c r="K35" s="18" t="n">
        <f aca="false">L35+M35+E35</f>
        <v>36122.43</v>
      </c>
      <c r="L35" s="18" t="n">
        <f aca="false">F35*1163</f>
        <v>30982.32</v>
      </c>
      <c r="M35" s="18" t="n">
        <f aca="false">G35*9.5</f>
        <v>0</v>
      </c>
      <c r="N35" s="19"/>
      <c r="O35" s="20"/>
      <c r="P35" s="21"/>
    </row>
    <row r="36" customFormat="false" ht="15" hidden="false" customHeight="false" outlineLevel="0" collapsed="false">
      <c r="A36" s="12" t="n">
        <v>30</v>
      </c>
      <c r="B36" s="13" t="s">
        <v>46</v>
      </c>
      <c r="C36" s="14" t="n">
        <v>324</v>
      </c>
      <c r="D36" s="14" t="n">
        <v>2274.9</v>
      </c>
      <c r="E36" s="15" t="n">
        <v>3034.14</v>
      </c>
      <c r="F36" s="23" t="n">
        <v>25.08</v>
      </c>
      <c r="G36" s="16"/>
      <c r="H36" s="15" t="n">
        <v>86.82</v>
      </c>
      <c r="I36" s="15" t="n">
        <v>24.01</v>
      </c>
      <c r="J36" s="17" t="n">
        <f aca="false">K36/D36</f>
        <v>14.1554266121588</v>
      </c>
      <c r="K36" s="18" t="n">
        <f aca="false">L36+M36+E36</f>
        <v>32202.18</v>
      </c>
      <c r="L36" s="18" t="n">
        <f aca="false">F36*1163</f>
        <v>29168.04</v>
      </c>
      <c r="M36" s="18" t="n">
        <f aca="false">G36*9.5</f>
        <v>0</v>
      </c>
      <c r="N36" s="19"/>
      <c r="O36" s="20"/>
      <c r="P36" s="21"/>
    </row>
    <row r="37" customFormat="false" ht="15" hidden="false" customHeight="false" outlineLevel="0" collapsed="false">
      <c r="A37" s="12" t="n">
        <v>31</v>
      </c>
      <c r="B37" s="13" t="s">
        <v>47</v>
      </c>
      <c r="C37" s="14" t="n">
        <v>124</v>
      </c>
      <c r="D37" s="14" t="n">
        <v>1098.2</v>
      </c>
      <c r="E37" s="15" t="n">
        <v>1396.96</v>
      </c>
      <c r="F37" s="15" t="n">
        <v>18.66</v>
      </c>
      <c r="G37" s="16"/>
      <c r="H37" s="15" t="n">
        <v>35.23</v>
      </c>
      <c r="I37" s="15" t="n">
        <v>17.23</v>
      </c>
      <c r="J37" s="17" t="n">
        <f aca="false">K37/D37</f>
        <v>21.0330905117465</v>
      </c>
      <c r="K37" s="18" t="n">
        <f aca="false">L37+M37+E37</f>
        <v>23098.54</v>
      </c>
      <c r="L37" s="18" t="n">
        <f aca="false">F37*1163</f>
        <v>21701.58</v>
      </c>
      <c r="M37" s="18" t="n">
        <f aca="false">G37*9.5</f>
        <v>0</v>
      </c>
      <c r="N37" s="19"/>
      <c r="O37" s="20"/>
      <c r="P37" s="21"/>
    </row>
    <row r="38" customFormat="false" ht="15" hidden="false" customHeight="false" outlineLevel="0" collapsed="false">
      <c r="A38" s="12" t="n">
        <v>32</v>
      </c>
      <c r="B38" s="13" t="s">
        <v>48</v>
      </c>
      <c r="C38" s="14" t="n">
        <v>364</v>
      </c>
      <c r="D38" s="14" t="n">
        <v>2103.2</v>
      </c>
      <c r="E38" s="15" t="n">
        <v>3236.6</v>
      </c>
      <c r="F38" s="15" t="n">
        <v>46.2</v>
      </c>
      <c r="G38" s="16"/>
      <c r="H38" s="15" t="n">
        <v>101.67</v>
      </c>
      <c r="I38" s="15" t="n">
        <v>56.55</v>
      </c>
      <c r="J38" s="17" t="n">
        <f aca="false">K38/D38</f>
        <v>27.0859642449601</v>
      </c>
      <c r="K38" s="18" t="n">
        <f aca="false">L38+M38+E38</f>
        <v>56967.2</v>
      </c>
      <c r="L38" s="18" t="n">
        <f aca="false">F38*1163</f>
        <v>53730.6</v>
      </c>
      <c r="M38" s="18" t="n">
        <f aca="false">G38*9.5</f>
        <v>0</v>
      </c>
      <c r="N38" s="19"/>
      <c r="O38" s="20"/>
      <c r="P38" s="21"/>
      <c r="S38" s="28"/>
    </row>
    <row r="39" customFormat="false" ht="15" hidden="false" customHeight="false" outlineLevel="0" collapsed="false">
      <c r="A39" s="12" t="n">
        <v>33</v>
      </c>
      <c r="B39" s="13" t="s">
        <v>49</v>
      </c>
      <c r="C39" s="14" t="n">
        <v>378</v>
      </c>
      <c r="D39" s="14" t="n">
        <v>2104</v>
      </c>
      <c r="E39" s="15" t="n">
        <v>4219.89</v>
      </c>
      <c r="F39" s="23" t="n">
        <v>26.41</v>
      </c>
      <c r="G39" s="16"/>
      <c r="H39" s="15" t="n">
        <v>60.69</v>
      </c>
      <c r="I39" s="15" t="n">
        <v>71.59</v>
      </c>
      <c r="J39" s="17" t="n">
        <f aca="false">K39/D39</f>
        <v>16.6039543726236</v>
      </c>
      <c r="K39" s="18" t="n">
        <f aca="false">L39+M39+E39</f>
        <v>34934.72</v>
      </c>
      <c r="L39" s="18" t="n">
        <f aca="false">F39*1163</f>
        <v>30714.83</v>
      </c>
      <c r="M39" s="18" t="n">
        <f aca="false">G39*9.5</f>
        <v>0</v>
      </c>
      <c r="N39" s="19"/>
      <c r="O39" s="20"/>
      <c r="P39" s="21"/>
    </row>
    <row r="40" customFormat="false" ht="15" hidden="false" customHeight="false" outlineLevel="0" collapsed="false">
      <c r="A40" s="12" t="n">
        <v>34</v>
      </c>
      <c r="B40" s="13" t="s">
        <v>50</v>
      </c>
      <c r="C40" s="14" t="n">
        <v>54</v>
      </c>
      <c r="D40" s="14" t="n">
        <v>1066.2</v>
      </c>
      <c r="E40" s="15" t="n">
        <v>5882.35</v>
      </c>
      <c r="F40" s="15" t="n">
        <v>14.37</v>
      </c>
      <c r="G40" s="16"/>
      <c r="H40" s="16"/>
      <c r="I40" s="16"/>
      <c r="J40" s="17" t="n">
        <f aca="false">K40/D40</f>
        <v>21.1917651472519</v>
      </c>
      <c r="K40" s="18" t="n">
        <f aca="false">L40+M40+E40</f>
        <v>22594.66</v>
      </c>
      <c r="L40" s="18" t="n">
        <f aca="false">F40*1163</f>
        <v>16712.31</v>
      </c>
      <c r="M40" s="18" t="n">
        <f aca="false">G40*9.5</f>
        <v>0</v>
      </c>
      <c r="N40" s="19"/>
      <c r="O40" s="20"/>
      <c r="P40" s="21"/>
      <c r="S40" s="28"/>
    </row>
    <row r="41" customFormat="false" ht="15" hidden="false" customHeight="false" outlineLevel="0" collapsed="false">
      <c r="A41" s="12" t="n">
        <v>35</v>
      </c>
      <c r="B41" s="13" t="s">
        <v>51</v>
      </c>
      <c r="C41" s="14" t="n">
        <v>43</v>
      </c>
      <c r="D41" s="14" t="n">
        <v>550</v>
      </c>
      <c r="E41" s="15" t="n">
        <v>1806.15</v>
      </c>
      <c r="F41" s="24"/>
      <c r="G41" s="15" t="n">
        <v>927.18</v>
      </c>
      <c r="H41" s="15" t="n">
        <v>35.01</v>
      </c>
      <c r="I41" s="16"/>
      <c r="J41" s="17" t="n">
        <f aca="false">K41/D41</f>
        <v>19.2988363636364</v>
      </c>
      <c r="K41" s="18" t="n">
        <f aca="false">L41+M41+E41</f>
        <v>10614.36</v>
      </c>
      <c r="L41" s="18" t="n">
        <f aca="false">F41*1163</f>
        <v>0</v>
      </c>
      <c r="M41" s="18" t="n">
        <f aca="false">G41*9.5</f>
        <v>8808.21</v>
      </c>
      <c r="N41" s="19"/>
      <c r="O41" s="20"/>
      <c r="P41" s="21"/>
    </row>
    <row r="42" customFormat="false" ht="15" hidden="false" customHeight="false" outlineLevel="0" collapsed="false">
      <c r="A42" s="12" t="n">
        <v>36</v>
      </c>
      <c r="B42" s="13" t="s">
        <v>52</v>
      </c>
      <c r="C42" s="14" t="n">
        <v>382</v>
      </c>
      <c r="D42" s="14" t="n">
        <v>2436.4</v>
      </c>
      <c r="E42" s="15" t="n">
        <v>4225.14</v>
      </c>
      <c r="F42" s="23" t="n">
        <v>30.47</v>
      </c>
      <c r="G42" s="16"/>
      <c r="H42" s="15" t="n">
        <v>303.2</v>
      </c>
      <c r="I42" s="15" t="n">
        <v>84.64</v>
      </c>
      <c r="J42" s="17" t="n">
        <f aca="false">K42/D42</f>
        <v>16.2788335248728</v>
      </c>
      <c r="K42" s="18" t="n">
        <f aca="false">L42+M42+E42</f>
        <v>39661.75</v>
      </c>
      <c r="L42" s="18" t="n">
        <f aca="false">F42*1163</f>
        <v>35436.61</v>
      </c>
      <c r="M42" s="18" t="n">
        <f aca="false">G42*9.5</f>
        <v>0</v>
      </c>
      <c r="N42" s="19"/>
      <c r="O42" s="20"/>
      <c r="P42" s="21"/>
    </row>
    <row r="43" customFormat="false" ht="15" hidden="false" customHeight="false" outlineLevel="0" collapsed="false">
      <c r="A43" s="12" t="n">
        <v>37</v>
      </c>
      <c r="B43" s="13" t="s">
        <v>53</v>
      </c>
      <c r="C43" s="14" t="n">
        <v>551</v>
      </c>
      <c r="D43" s="14" t="n">
        <v>2462.1</v>
      </c>
      <c r="E43" s="15" t="n">
        <v>5091.63</v>
      </c>
      <c r="F43" s="15" t="n">
        <v>34.18</v>
      </c>
      <c r="G43" s="16"/>
      <c r="H43" s="15" t="n">
        <v>103.07</v>
      </c>
      <c r="I43" s="15" t="n">
        <v>107.13</v>
      </c>
      <c r="J43" s="17" t="n">
        <f aca="false">K43/D43</f>
        <v>18.2133016530604</v>
      </c>
      <c r="K43" s="18" t="n">
        <f aca="false">L43+M43+E43</f>
        <v>44842.97</v>
      </c>
      <c r="L43" s="18" t="n">
        <f aca="false">F43*1163</f>
        <v>39751.34</v>
      </c>
      <c r="M43" s="18" t="n">
        <f aca="false">G43*9.5</f>
        <v>0</v>
      </c>
      <c r="N43" s="19"/>
      <c r="O43" s="20"/>
      <c r="P43" s="21"/>
    </row>
    <row r="44" customFormat="false" ht="15" hidden="false" customHeight="false" outlineLevel="0" collapsed="false">
      <c r="A44" s="12" t="n">
        <v>38</v>
      </c>
      <c r="B44" s="13" t="s">
        <v>54</v>
      </c>
      <c r="C44" s="14" t="n">
        <v>213</v>
      </c>
      <c r="D44" s="14" t="n">
        <v>2044.3</v>
      </c>
      <c r="E44" s="15" t="n">
        <v>6964.18</v>
      </c>
      <c r="F44" s="15" t="n">
        <v>35.94</v>
      </c>
      <c r="G44" s="16"/>
      <c r="H44" s="27" t="n">
        <v>123.29</v>
      </c>
      <c r="I44" s="15" t="n">
        <v>10.95</v>
      </c>
      <c r="J44" s="17" t="n">
        <f aca="false">K44/D44</f>
        <v>23.8528591693978</v>
      </c>
      <c r="K44" s="18" t="n">
        <f aca="false">L44+M44+E44</f>
        <v>48762.4</v>
      </c>
      <c r="L44" s="18" t="n">
        <f aca="false">F44*1163</f>
        <v>41798.22</v>
      </c>
      <c r="M44" s="18" t="n">
        <f aca="false">G44*9.5</f>
        <v>0</v>
      </c>
      <c r="N44" s="19"/>
      <c r="O44" s="20"/>
      <c r="P44" s="21"/>
    </row>
    <row r="45" customFormat="false" ht="15" hidden="false" customHeight="false" outlineLevel="0" collapsed="false">
      <c r="A45" s="12" t="n">
        <v>39</v>
      </c>
      <c r="B45" s="13" t="s">
        <v>55</v>
      </c>
      <c r="C45" s="14" t="n">
        <v>359</v>
      </c>
      <c r="D45" s="14" t="n">
        <v>2319.2</v>
      </c>
      <c r="E45" s="15" t="n">
        <v>4019.64</v>
      </c>
      <c r="F45" s="23" t="n">
        <v>30.1</v>
      </c>
      <c r="G45" s="16"/>
      <c r="H45" s="15" t="n">
        <v>148.11</v>
      </c>
      <c r="I45" s="27" t="n">
        <v>198.96</v>
      </c>
      <c r="J45" s="17" t="n">
        <f aca="false">K45/D45</f>
        <v>16.8273283890997</v>
      </c>
      <c r="K45" s="18" t="n">
        <f aca="false">L45+M45+E45</f>
        <v>39025.94</v>
      </c>
      <c r="L45" s="18" t="n">
        <f aca="false">F45*1163</f>
        <v>35006.3</v>
      </c>
      <c r="M45" s="18" t="n">
        <f aca="false">G45*9.5</f>
        <v>0</v>
      </c>
      <c r="N45" s="19"/>
      <c r="O45" s="20"/>
      <c r="P45" s="21"/>
    </row>
    <row r="46" customFormat="false" ht="15" hidden="false" customHeight="false" outlineLevel="0" collapsed="false">
      <c r="A46" s="12" t="n">
        <v>40</v>
      </c>
      <c r="B46" s="13" t="s">
        <v>56</v>
      </c>
      <c r="C46" s="14" t="n">
        <v>185</v>
      </c>
      <c r="D46" s="14" t="n">
        <v>1099.3</v>
      </c>
      <c r="E46" s="15" t="n">
        <v>1965.41</v>
      </c>
      <c r="F46" s="15" t="n">
        <v>13.12</v>
      </c>
      <c r="G46" s="16"/>
      <c r="H46" s="15" t="n">
        <v>46.99</v>
      </c>
      <c r="I46" s="16"/>
      <c r="J46" s="17" t="n">
        <f aca="false">K46/D46</f>
        <v>15.6681251705631</v>
      </c>
      <c r="K46" s="18" t="n">
        <f aca="false">L46+M46+E46</f>
        <v>17223.97</v>
      </c>
      <c r="L46" s="18" t="n">
        <f aca="false">F46*1163</f>
        <v>15258.56</v>
      </c>
      <c r="M46" s="18" t="n">
        <f aca="false">G46*9.5</f>
        <v>0</v>
      </c>
      <c r="N46" s="19"/>
      <c r="O46" s="20"/>
      <c r="P46" s="21"/>
    </row>
    <row r="47" customFormat="false" ht="15" hidden="false" customHeight="false" outlineLevel="0" collapsed="false">
      <c r="A47" s="12" t="n">
        <v>41</v>
      </c>
      <c r="B47" s="13" t="s">
        <v>57</v>
      </c>
      <c r="C47" s="14" t="n">
        <v>307</v>
      </c>
      <c r="D47" s="14" t="n">
        <v>2129.7</v>
      </c>
      <c r="E47" s="15" t="n">
        <v>3702.38</v>
      </c>
      <c r="F47" s="15" t="n">
        <v>25.34</v>
      </c>
      <c r="G47" s="16"/>
      <c r="H47" s="15" t="n">
        <v>182.35</v>
      </c>
      <c r="I47" s="15" t="n">
        <v>57.39</v>
      </c>
      <c r="J47" s="17" t="n">
        <f aca="false">K47/D47</f>
        <v>15.5762783490632</v>
      </c>
      <c r="K47" s="18" t="n">
        <f aca="false">L47+M47+E47</f>
        <v>33172.8</v>
      </c>
      <c r="L47" s="18" t="n">
        <f aca="false">F47*1163</f>
        <v>29470.42</v>
      </c>
      <c r="M47" s="18" t="n">
        <f aca="false">G47*9.5</f>
        <v>0</v>
      </c>
      <c r="N47" s="19"/>
      <c r="O47" s="20"/>
      <c r="P47" s="21"/>
    </row>
    <row r="48" customFormat="false" ht="15" hidden="false" customHeight="false" outlineLevel="0" collapsed="false">
      <c r="A48" s="12" t="n">
        <v>42</v>
      </c>
      <c r="B48" s="13" t="s">
        <v>58</v>
      </c>
      <c r="C48" s="14" t="n">
        <v>228</v>
      </c>
      <c r="D48" s="14" t="n">
        <v>1413.6</v>
      </c>
      <c r="E48" s="15" t="n">
        <v>3312.36</v>
      </c>
      <c r="F48" s="23" t="n">
        <v>16.62</v>
      </c>
      <c r="G48" s="16"/>
      <c r="H48" s="15" t="n">
        <v>82.37</v>
      </c>
      <c r="I48" s="16"/>
      <c r="J48" s="17" t="n">
        <f aca="false">K48/D48</f>
        <v>16.0168505942275</v>
      </c>
      <c r="K48" s="18" t="n">
        <f aca="false">L48+M48+E48</f>
        <v>22641.42</v>
      </c>
      <c r="L48" s="18" t="n">
        <f aca="false">F48*1163</f>
        <v>19329.06</v>
      </c>
      <c r="M48" s="18" t="n">
        <f aca="false">G48*9.5</f>
        <v>0</v>
      </c>
      <c r="N48" s="19"/>
      <c r="O48" s="20"/>
      <c r="P48" s="21"/>
    </row>
    <row r="49" customFormat="false" ht="15" hidden="false" customHeight="false" outlineLevel="0" collapsed="false">
      <c r="A49" s="12" t="n">
        <v>43</v>
      </c>
      <c r="B49" s="13" t="s">
        <v>59</v>
      </c>
      <c r="C49" s="14" t="n">
        <v>207</v>
      </c>
      <c r="D49" s="14" t="n">
        <v>896.8</v>
      </c>
      <c r="E49" s="15" t="n">
        <v>13767.32</v>
      </c>
      <c r="F49" s="24"/>
      <c r="G49" s="16"/>
      <c r="H49" s="15" t="n">
        <v>75.86</v>
      </c>
      <c r="I49" s="24"/>
      <c r="J49" s="17" t="n">
        <f aca="false">K49/D49</f>
        <v>15.3516057091882</v>
      </c>
      <c r="K49" s="18" t="n">
        <f aca="false">L49+M49+E49</f>
        <v>13767.32</v>
      </c>
      <c r="L49" s="18" t="n">
        <f aca="false">F49*1163</f>
        <v>0</v>
      </c>
      <c r="M49" s="18" t="n">
        <f aca="false">G49*9.5</f>
        <v>0</v>
      </c>
      <c r="N49" s="19"/>
      <c r="O49" s="20"/>
      <c r="P49" s="21"/>
    </row>
    <row r="50" customFormat="false" ht="15" hidden="false" customHeight="false" outlineLevel="0" collapsed="false">
      <c r="A50" s="12" t="n">
        <v>44</v>
      </c>
      <c r="B50" s="13" t="s">
        <v>60</v>
      </c>
      <c r="C50" s="14" t="n">
        <v>450</v>
      </c>
      <c r="D50" s="14" t="n">
        <v>2462.18</v>
      </c>
      <c r="E50" s="15" t="n">
        <v>5234.04</v>
      </c>
      <c r="F50" s="15" t="n">
        <v>23.88</v>
      </c>
      <c r="G50" s="16"/>
      <c r="H50" s="15" t="n">
        <v>172.82</v>
      </c>
      <c r="I50" s="27" t="n">
        <v>51.01</v>
      </c>
      <c r="J50" s="17" t="n">
        <f aca="false">K50/D50</f>
        <v>13.4053887205647</v>
      </c>
      <c r="K50" s="18" t="n">
        <f aca="false">L50+M50+E50</f>
        <v>33006.48</v>
      </c>
      <c r="L50" s="18" t="n">
        <f aca="false">F50*1163</f>
        <v>27772.44</v>
      </c>
      <c r="M50" s="18" t="n">
        <f aca="false">G50*9.5</f>
        <v>0</v>
      </c>
      <c r="N50" s="19"/>
      <c r="O50" s="20"/>
      <c r="P50" s="21"/>
    </row>
    <row r="51" customFormat="false" ht="15" hidden="false" customHeight="false" outlineLevel="0" collapsed="false">
      <c r="A51" s="12" t="n">
        <v>45</v>
      </c>
      <c r="B51" s="13" t="s">
        <v>61</v>
      </c>
      <c r="C51" s="14" t="n">
        <v>220</v>
      </c>
      <c r="D51" s="14" t="n">
        <v>1330</v>
      </c>
      <c r="E51" s="15" t="n">
        <v>2922.22</v>
      </c>
      <c r="F51" s="23" t="n">
        <v>12.45</v>
      </c>
      <c r="G51" s="16"/>
      <c r="H51" s="15" t="n">
        <v>83.42</v>
      </c>
      <c r="I51" s="16"/>
      <c r="J51" s="17" t="n">
        <f aca="false">K51/D51</f>
        <v>13.0838872180451</v>
      </c>
      <c r="K51" s="18" t="n">
        <f aca="false">L51+M51+E51</f>
        <v>17401.57</v>
      </c>
      <c r="L51" s="18" t="n">
        <f aca="false">F51*1163</f>
        <v>14479.35</v>
      </c>
      <c r="M51" s="18" t="n">
        <f aca="false">G51*9.5</f>
        <v>0</v>
      </c>
      <c r="N51" s="19"/>
      <c r="O51" s="20"/>
      <c r="P51" s="21"/>
    </row>
    <row r="52" customFormat="false" ht="15" hidden="false" customHeight="false" outlineLevel="0" collapsed="false">
      <c r="A52" s="12" t="n">
        <v>46</v>
      </c>
      <c r="B52" s="13" t="s">
        <v>62</v>
      </c>
      <c r="C52" s="14" t="n">
        <v>350</v>
      </c>
      <c r="D52" s="14" t="n">
        <v>2831.4</v>
      </c>
      <c r="E52" s="29" t="n">
        <v>5999.43</v>
      </c>
      <c r="F52" s="15" t="n">
        <v>26.45</v>
      </c>
      <c r="G52" s="16"/>
      <c r="H52" s="15" t="n">
        <v>78.48</v>
      </c>
      <c r="I52" s="15" t="n">
        <v>69.44</v>
      </c>
      <c r="J52" s="17" t="n">
        <f aca="false">K52/D52</f>
        <v>12.9832521014339</v>
      </c>
      <c r="K52" s="18" t="n">
        <f aca="false">L52+M52+E52</f>
        <v>36760.78</v>
      </c>
      <c r="L52" s="18" t="n">
        <f aca="false">F52*1163</f>
        <v>30761.35</v>
      </c>
      <c r="M52" s="18" t="n">
        <f aca="false">G52*9.5</f>
        <v>0</v>
      </c>
      <c r="N52" s="19"/>
      <c r="O52" s="20"/>
      <c r="P52" s="21"/>
    </row>
    <row r="53" customFormat="false" ht="15" hidden="false" customHeight="false" outlineLevel="0" collapsed="false">
      <c r="A53" s="12" t="n">
        <v>47</v>
      </c>
      <c r="B53" s="13" t="s">
        <v>63</v>
      </c>
      <c r="C53" s="14" t="n">
        <v>320</v>
      </c>
      <c r="D53" s="14" t="n">
        <v>1642.5</v>
      </c>
      <c r="E53" s="29" t="n">
        <v>3489.46</v>
      </c>
      <c r="F53" s="15" t="n">
        <v>42.84</v>
      </c>
      <c r="G53" s="16"/>
      <c r="H53" s="15" t="n">
        <v>108.19</v>
      </c>
      <c r="I53" s="16"/>
      <c r="J53" s="17" t="n">
        <f aca="false">K53/D53</f>
        <v>32.4580700152207</v>
      </c>
      <c r="K53" s="18" t="n">
        <f aca="false">L53+M53+E53</f>
        <v>53312.38</v>
      </c>
      <c r="L53" s="18" t="n">
        <f aca="false">F53*1163</f>
        <v>49822.92</v>
      </c>
      <c r="M53" s="18" t="n">
        <f aca="false">G53*9.5</f>
        <v>0</v>
      </c>
      <c r="N53" s="19"/>
      <c r="O53" s="20"/>
      <c r="P53" s="21"/>
    </row>
    <row r="54" customFormat="false" ht="15" hidden="false" customHeight="false" outlineLevel="0" collapsed="false">
      <c r="A54" s="12" t="n">
        <v>48</v>
      </c>
      <c r="B54" s="13" t="s">
        <v>64</v>
      </c>
      <c r="C54" s="14" t="n">
        <v>464</v>
      </c>
      <c r="D54" s="14" t="n">
        <v>2437.4</v>
      </c>
      <c r="E54" s="29" t="n">
        <v>3956.1</v>
      </c>
      <c r="F54" s="23" t="n">
        <v>31.5</v>
      </c>
      <c r="G54" s="16"/>
      <c r="H54" s="15" t="n">
        <v>98.66</v>
      </c>
      <c r="I54" s="15" t="n">
        <v>115.96</v>
      </c>
      <c r="J54" s="17" t="n">
        <f aca="false">K54/D54</f>
        <v>16.6532370558792</v>
      </c>
      <c r="K54" s="18" t="n">
        <f aca="false">L54+M54+E54</f>
        <v>40590.6</v>
      </c>
      <c r="L54" s="18" t="n">
        <f aca="false">F54*1163</f>
        <v>36634.5</v>
      </c>
      <c r="M54" s="18" t="n">
        <f aca="false">G54*9.5</f>
        <v>0</v>
      </c>
      <c r="N54" s="19"/>
      <c r="O54" s="20"/>
      <c r="P54" s="21"/>
    </row>
    <row r="55" customFormat="false" ht="15" hidden="false" customHeight="false" outlineLevel="0" collapsed="false">
      <c r="A55" s="12" t="n">
        <v>49</v>
      </c>
      <c r="B55" s="13" t="s">
        <v>65</v>
      </c>
      <c r="C55" s="14" t="n">
        <v>117</v>
      </c>
      <c r="D55" s="14" t="n">
        <v>966</v>
      </c>
      <c r="E55" s="29" t="n">
        <v>1851.85</v>
      </c>
      <c r="F55" s="15" t="n">
        <v>12.86</v>
      </c>
      <c r="G55" s="16"/>
      <c r="H55" s="30"/>
      <c r="I55" s="16"/>
      <c r="J55" s="17" t="n">
        <f aca="false">K55/D55</f>
        <v>17.3996169772257</v>
      </c>
      <c r="K55" s="18" t="n">
        <f aca="false">L55+M55+E55</f>
        <v>16808.03</v>
      </c>
      <c r="L55" s="18" t="n">
        <f aca="false">F55*1163</f>
        <v>14956.18</v>
      </c>
      <c r="M55" s="18" t="n">
        <f aca="false">G55*9.5</f>
        <v>0</v>
      </c>
      <c r="N55" s="19"/>
      <c r="O55" s="20"/>
      <c r="P55" s="21"/>
    </row>
    <row r="56" customFormat="false" ht="15" hidden="false" customHeight="false" outlineLevel="0" collapsed="false">
      <c r="A56" s="31"/>
      <c r="B56" s="32" t="s">
        <v>66</v>
      </c>
      <c r="C56" s="33" t="n">
        <f aca="false">SUM(C7:C55)</f>
        <v>13220</v>
      </c>
      <c r="D56" s="33" t="n">
        <f aca="false">SUM(D7:D55)</f>
        <v>82573.62</v>
      </c>
      <c r="E56" s="34" t="n">
        <f aca="false">SUM(E7:E55)</f>
        <v>189400.25</v>
      </c>
      <c r="F56" s="34" t="n">
        <f aca="false">SUM(F7:F55)</f>
        <v>1263.2</v>
      </c>
      <c r="G56" s="34" t="n">
        <f aca="false">SUM(G7:G55)</f>
        <v>7331.65</v>
      </c>
      <c r="H56" s="34" t="n">
        <f aca="false">SUM(H7:H55)</f>
        <v>4642.86</v>
      </c>
      <c r="I56" s="34" t="n">
        <f aca="false">SUM(I7:I55)</f>
        <v>2107.86</v>
      </c>
      <c r="J56" s="35"/>
      <c r="K56" s="36"/>
      <c r="L56" s="36"/>
      <c r="M56" s="36"/>
      <c r="N56" s="19"/>
      <c r="O56" s="20"/>
      <c r="P56" s="21"/>
    </row>
    <row r="57" customFormat="false" ht="15" hidden="false" customHeight="false" outlineLevel="0" collapsed="false">
      <c r="A57" s="37"/>
      <c r="B57" s="32" t="s">
        <v>67</v>
      </c>
      <c r="C57" s="33"/>
      <c r="D57" s="33"/>
      <c r="E57" s="34"/>
      <c r="F57" s="34"/>
      <c r="G57" s="34"/>
      <c r="H57" s="34"/>
      <c r="I57" s="34"/>
      <c r="J57" s="38" t="n">
        <f aca="false">SUM(J7:J55)/49</f>
        <v>21.9208775379799</v>
      </c>
      <c r="K57" s="36"/>
      <c r="L57" s="36"/>
      <c r="M57" s="36"/>
      <c r="N57" s="19"/>
      <c r="O57" s="20"/>
      <c r="P57" s="21"/>
    </row>
    <row r="58" customFormat="false" ht="15" hidden="false" customHeight="false" outlineLevel="0" collapsed="false">
      <c r="N58" s="19"/>
      <c r="O58" s="20"/>
      <c r="P58" s="21"/>
    </row>
    <row r="59" customFormat="false" ht="15" hidden="false" customHeight="false" outlineLevel="0" collapsed="false">
      <c r="N59" s="19"/>
      <c r="O59" s="20"/>
      <c r="P59" s="21"/>
    </row>
    <row r="60" customFormat="false" ht="13.5" hidden="false" customHeight="true" outlineLevel="0" collapsed="false">
      <c r="A60" s="6" t="s">
        <v>1</v>
      </c>
      <c r="B60" s="7" t="s">
        <v>2</v>
      </c>
      <c r="C60" s="7" t="s">
        <v>3</v>
      </c>
      <c r="D60" s="7" t="s">
        <v>4</v>
      </c>
      <c r="E60" s="8" t="s">
        <v>5</v>
      </c>
      <c r="F60" s="8"/>
      <c r="G60" s="8"/>
      <c r="H60" s="8"/>
      <c r="I60" s="8"/>
      <c r="J60" s="7" t="s">
        <v>6</v>
      </c>
      <c r="K60" s="7" t="s">
        <v>7</v>
      </c>
      <c r="L60" s="7"/>
      <c r="M60" s="7"/>
      <c r="N60" s="19"/>
      <c r="O60" s="20"/>
      <c r="P60" s="21"/>
    </row>
    <row r="61" customFormat="false" ht="35.05" hidden="false" customHeight="false" outlineLevel="0" collapsed="false">
      <c r="A61" s="6"/>
      <c r="B61" s="7"/>
      <c r="C61" s="7"/>
      <c r="D61" s="7"/>
      <c r="E61" s="8" t="s">
        <v>8</v>
      </c>
      <c r="F61" s="8" t="s">
        <v>9</v>
      </c>
      <c r="G61" s="8" t="s">
        <v>10</v>
      </c>
      <c r="H61" s="8" t="s">
        <v>11</v>
      </c>
      <c r="I61" s="8" t="s">
        <v>12</v>
      </c>
      <c r="J61" s="7"/>
      <c r="K61" s="7" t="s">
        <v>13</v>
      </c>
      <c r="L61" s="7" t="s">
        <v>14</v>
      </c>
      <c r="M61" s="7" t="s">
        <v>15</v>
      </c>
      <c r="N61" s="19"/>
      <c r="O61" s="20"/>
      <c r="P61" s="21"/>
    </row>
    <row r="62" customFormat="false" ht="13.5" hidden="false" customHeight="true" outlineLevel="0" collapsed="false">
      <c r="A62" s="10" t="s">
        <v>68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9"/>
      <c r="O62" s="20"/>
      <c r="P62" s="21"/>
      <c r="Q62" s="1"/>
      <c r="R62" s="1"/>
      <c r="S62" s="1"/>
    </row>
    <row r="63" customFormat="false" ht="15" hidden="false" customHeight="false" outlineLevel="0" collapsed="false">
      <c r="A63" s="12" t="n">
        <v>1</v>
      </c>
      <c r="B63" s="39" t="s">
        <v>69</v>
      </c>
      <c r="C63" s="40" t="n">
        <v>334</v>
      </c>
      <c r="D63" s="40" t="n">
        <v>495</v>
      </c>
      <c r="E63" s="29" t="n">
        <v>5251.27</v>
      </c>
      <c r="F63" s="16"/>
      <c r="G63" s="15" t="n">
        <v>3834.51</v>
      </c>
      <c r="H63" s="15" t="n">
        <v>265.75</v>
      </c>
      <c r="I63" s="16"/>
      <c r="J63" s="17" t="n">
        <f aca="false">K63/D63</f>
        <v>84.2002323232323</v>
      </c>
      <c r="K63" s="18" t="n">
        <f aca="false">L63+M63+E63</f>
        <v>41679.115</v>
      </c>
      <c r="L63" s="18" t="n">
        <f aca="false">F63*1163</f>
        <v>0</v>
      </c>
      <c r="M63" s="18" t="n">
        <f aca="false">G63*9.5</f>
        <v>36427.845</v>
      </c>
      <c r="N63" s="19"/>
      <c r="O63" s="20"/>
      <c r="P63" s="21"/>
    </row>
    <row r="64" customFormat="false" ht="27.75" hidden="false" customHeight="true" outlineLevel="0" collapsed="false">
      <c r="A64" s="12" t="n">
        <v>2</v>
      </c>
      <c r="B64" s="39" t="s">
        <v>70</v>
      </c>
      <c r="C64" s="40" t="n">
        <v>110</v>
      </c>
      <c r="D64" s="40" t="n">
        <v>526.3</v>
      </c>
      <c r="E64" s="29" t="n">
        <v>1705.08</v>
      </c>
      <c r="F64" s="15" t="n">
        <v>10.74</v>
      </c>
      <c r="G64" s="16"/>
      <c r="H64" s="15" t="n">
        <v>27.7</v>
      </c>
      <c r="I64" s="16"/>
      <c r="J64" s="17" t="n">
        <f aca="false">K64/D64</f>
        <v>26.9726391791754</v>
      </c>
      <c r="K64" s="18" t="n">
        <f aca="false">L64+M64+E64</f>
        <v>14195.7</v>
      </c>
      <c r="L64" s="18" t="n">
        <f aca="false">F64*1163</f>
        <v>12490.62</v>
      </c>
      <c r="M64" s="18" t="n">
        <f aca="false">G64*9.5</f>
        <v>0</v>
      </c>
      <c r="N64" s="19"/>
      <c r="O64" s="20"/>
      <c r="P64" s="21"/>
    </row>
    <row r="65" customFormat="false" ht="15" hidden="false" customHeight="false" outlineLevel="0" collapsed="false">
      <c r="A65" s="12" t="n">
        <v>3</v>
      </c>
      <c r="B65" s="39" t="s">
        <v>71</v>
      </c>
      <c r="C65" s="40" t="n">
        <v>601</v>
      </c>
      <c r="D65" s="40" t="n">
        <v>1812.7</v>
      </c>
      <c r="E65" s="29" t="n">
        <v>422.4</v>
      </c>
      <c r="F65" s="15" t="n">
        <v>49.53</v>
      </c>
      <c r="G65" s="16"/>
      <c r="H65" s="15" t="n">
        <v>6.73</v>
      </c>
      <c r="I65" s="16"/>
      <c r="J65" s="17" t="n">
        <f aca="false">K65/D65</f>
        <v>32.0106967507034</v>
      </c>
      <c r="K65" s="18" t="n">
        <f aca="false">L65+M65+E65</f>
        <v>58025.79</v>
      </c>
      <c r="L65" s="18" t="n">
        <f aca="false">F65*1163</f>
        <v>57603.39</v>
      </c>
      <c r="M65" s="18" t="n">
        <f aca="false">G65*9.5</f>
        <v>0</v>
      </c>
      <c r="N65" s="19"/>
      <c r="O65" s="20"/>
      <c r="P65" s="21"/>
    </row>
    <row r="66" customFormat="false" ht="15" hidden="false" customHeight="false" outlineLevel="0" collapsed="false">
      <c r="A66" s="12" t="n">
        <v>4</v>
      </c>
      <c r="B66" s="39" t="s">
        <v>72</v>
      </c>
      <c r="C66" s="40" t="n">
        <v>999</v>
      </c>
      <c r="D66" s="40" t="n">
        <v>4097.4</v>
      </c>
      <c r="E66" s="29" t="n">
        <v>2367.07</v>
      </c>
      <c r="F66" s="23" t="n">
        <v>88.12</v>
      </c>
      <c r="G66" s="16"/>
      <c r="H66" s="15" t="n">
        <v>81.49</v>
      </c>
      <c r="I66" s="16"/>
      <c r="J66" s="17" t="n">
        <f aca="false">K66/D66</f>
        <v>25.5895519109679</v>
      </c>
      <c r="K66" s="18" t="n">
        <f aca="false">L66+M66+E66</f>
        <v>104850.63</v>
      </c>
      <c r="L66" s="18" t="n">
        <f aca="false">F66*1163</f>
        <v>102483.56</v>
      </c>
      <c r="M66" s="18" t="n">
        <f aca="false">G66*9.5</f>
        <v>0</v>
      </c>
      <c r="N66" s="19"/>
      <c r="O66" s="20"/>
      <c r="P66" s="21"/>
    </row>
    <row r="67" customFormat="false" ht="24" hidden="false" customHeight="true" outlineLevel="0" collapsed="false">
      <c r="A67" s="12" t="n">
        <v>5</v>
      </c>
      <c r="B67" s="39" t="s">
        <v>73</v>
      </c>
      <c r="C67" s="40" t="n">
        <v>687</v>
      </c>
      <c r="D67" s="14" t="n">
        <v>2717.99</v>
      </c>
      <c r="E67" s="29" t="n">
        <v>1010.11</v>
      </c>
      <c r="F67" s="15" t="n">
        <v>97.5</v>
      </c>
      <c r="G67" s="16"/>
      <c r="H67" s="15" t="n">
        <v>33.38</v>
      </c>
      <c r="I67" s="16"/>
      <c r="J67" s="17" t="n">
        <f aca="false">K67/D67</f>
        <v>42.0908870157727</v>
      </c>
      <c r="K67" s="18" t="n">
        <f aca="false">L67+M67+E67</f>
        <v>114402.61</v>
      </c>
      <c r="L67" s="18" t="n">
        <f aca="false">F67*1163</f>
        <v>113392.5</v>
      </c>
      <c r="M67" s="18" t="n">
        <f aca="false">G67*9.5</f>
        <v>0</v>
      </c>
      <c r="N67" s="19"/>
      <c r="O67" s="20"/>
      <c r="P67" s="21"/>
    </row>
    <row r="68" customFormat="false" ht="15" hidden="false" customHeight="false" outlineLevel="0" collapsed="false">
      <c r="A68" s="12" t="n">
        <v>6</v>
      </c>
      <c r="B68" s="39" t="s">
        <v>74</v>
      </c>
      <c r="C68" s="40" t="n">
        <v>26</v>
      </c>
      <c r="D68" s="40" t="n">
        <v>455.1</v>
      </c>
      <c r="E68" s="29" t="n">
        <v>294.73</v>
      </c>
      <c r="F68" s="15" t="n">
        <v>8.59</v>
      </c>
      <c r="G68" s="16"/>
      <c r="H68" s="15" t="n">
        <v>11.4</v>
      </c>
      <c r="I68" s="16"/>
      <c r="J68" s="17" t="n">
        <f aca="false">K68/D68</f>
        <v>22.5992089650626</v>
      </c>
      <c r="K68" s="18" t="n">
        <f aca="false">L68+M68+E68</f>
        <v>10284.9</v>
      </c>
      <c r="L68" s="18" t="n">
        <f aca="false">F68*1163</f>
        <v>9990.17</v>
      </c>
      <c r="M68" s="18" t="n">
        <f aca="false">G68*9.5</f>
        <v>0</v>
      </c>
      <c r="N68" s="19"/>
      <c r="O68" s="20"/>
      <c r="P68" s="21"/>
    </row>
    <row r="69" customFormat="false" ht="15" hidden="false" customHeight="false" outlineLevel="0" collapsed="false">
      <c r="A69" s="12" t="n">
        <v>7</v>
      </c>
      <c r="B69" s="39" t="s">
        <v>75</v>
      </c>
      <c r="C69" s="40" t="n">
        <v>788</v>
      </c>
      <c r="D69" s="40" t="n">
        <v>6353.7</v>
      </c>
      <c r="E69" s="29" t="n">
        <v>16729.03</v>
      </c>
      <c r="F69" s="23" t="n">
        <v>105.03</v>
      </c>
      <c r="G69" s="16"/>
      <c r="H69" s="15" t="n">
        <v>234.53</v>
      </c>
      <c r="I69" s="15" t="n">
        <v>125.06</v>
      </c>
      <c r="J69" s="17" t="n">
        <f aca="false">K69/D69</f>
        <v>21.8579599288603</v>
      </c>
      <c r="K69" s="18" t="n">
        <f aca="false">L69+M69+E69</f>
        <v>138878.92</v>
      </c>
      <c r="L69" s="18" t="n">
        <f aca="false">F69*1163</f>
        <v>122149.89</v>
      </c>
      <c r="M69" s="18" t="n">
        <f aca="false">G69*9.5</f>
        <v>0</v>
      </c>
      <c r="N69" s="19"/>
      <c r="O69" s="20"/>
      <c r="P69" s="21"/>
    </row>
    <row r="70" customFormat="false" ht="15" hidden="false" customHeight="false" outlineLevel="0" collapsed="false">
      <c r="A70" s="12" t="n">
        <v>8</v>
      </c>
      <c r="B70" s="39" t="s">
        <v>76</v>
      </c>
      <c r="C70" s="40" t="n">
        <v>1001</v>
      </c>
      <c r="D70" s="40" t="n">
        <v>5467</v>
      </c>
      <c r="E70" s="29" t="n">
        <v>6207.28</v>
      </c>
      <c r="F70" s="15" t="n">
        <v>99.2</v>
      </c>
      <c r="G70" s="16"/>
      <c r="H70" s="15" t="n">
        <v>86.02</v>
      </c>
      <c r="I70" s="15" t="n">
        <v>28.42</v>
      </c>
      <c r="J70" s="17" t="n">
        <f aca="false">K70/D70</f>
        <v>22.238317175782</v>
      </c>
      <c r="K70" s="18" t="n">
        <f aca="false">L70+M70+E70</f>
        <v>121576.88</v>
      </c>
      <c r="L70" s="18" t="n">
        <f aca="false">F70*1163</f>
        <v>115369.6</v>
      </c>
      <c r="M70" s="18" t="n">
        <f aca="false">G70*9.5</f>
        <v>0</v>
      </c>
      <c r="N70" s="19"/>
      <c r="O70" s="20"/>
      <c r="P70" s="21"/>
    </row>
    <row r="71" customFormat="false" ht="15" hidden="false" customHeight="false" outlineLevel="0" collapsed="false">
      <c r="A71" s="12" t="n">
        <v>9</v>
      </c>
      <c r="B71" s="39" t="s">
        <v>77</v>
      </c>
      <c r="C71" s="40" t="n">
        <v>417</v>
      </c>
      <c r="D71" s="40" t="n">
        <v>2305.1</v>
      </c>
      <c r="E71" s="29" t="n">
        <v>666.16</v>
      </c>
      <c r="F71" s="15" t="n">
        <v>56.46</v>
      </c>
      <c r="G71" s="16"/>
      <c r="H71" s="15" t="n">
        <v>29.37</v>
      </c>
      <c r="I71" s="16"/>
      <c r="J71" s="17" t="n">
        <f aca="false">K71/D71</f>
        <v>28.7749511951759</v>
      </c>
      <c r="K71" s="18" t="n">
        <f aca="false">L71+M71+E71</f>
        <v>66329.14</v>
      </c>
      <c r="L71" s="18" t="n">
        <f aca="false">F71*1163</f>
        <v>65662.98</v>
      </c>
      <c r="M71" s="18" t="n">
        <f aca="false">G71*9.5</f>
        <v>0</v>
      </c>
      <c r="N71" s="19"/>
      <c r="O71" s="20"/>
      <c r="P71" s="21"/>
    </row>
    <row r="72" customFormat="false" ht="15" hidden="false" customHeight="false" outlineLevel="0" collapsed="false">
      <c r="A72" s="12" t="n">
        <v>10</v>
      </c>
      <c r="B72" s="39" t="s">
        <v>78</v>
      </c>
      <c r="C72" s="40" t="n">
        <v>819</v>
      </c>
      <c r="D72" s="40" t="n">
        <v>3510</v>
      </c>
      <c r="E72" s="29" t="n">
        <v>3186.9</v>
      </c>
      <c r="F72" s="16"/>
      <c r="G72" s="15" t="n">
        <v>6410.94</v>
      </c>
      <c r="H72" s="15" t="n">
        <v>56.2</v>
      </c>
      <c r="I72" s="16"/>
      <c r="J72" s="17" t="n">
        <f aca="false">K72/D72</f>
        <v>18.2594957264957</v>
      </c>
      <c r="K72" s="18" t="n">
        <f aca="false">L72+M72+E72</f>
        <v>64090.83</v>
      </c>
      <c r="L72" s="18" t="n">
        <f aca="false">F72*1163</f>
        <v>0</v>
      </c>
      <c r="M72" s="18" t="n">
        <f aca="false">G72*9.5</f>
        <v>60903.93</v>
      </c>
      <c r="N72" s="19"/>
      <c r="O72" s="20"/>
      <c r="P72" s="21"/>
    </row>
    <row r="73" customFormat="false" ht="15" hidden="false" customHeight="false" outlineLevel="0" collapsed="false">
      <c r="A73" s="12" t="n">
        <v>11</v>
      </c>
      <c r="B73" s="39" t="s">
        <v>79</v>
      </c>
      <c r="C73" s="40" t="n">
        <v>282</v>
      </c>
      <c r="D73" s="40" t="n">
        <v>3225</v>
      </c>
      <c r="E73" s="29" t="n">
        <v>5063.63</v>
      </c>
      <c r="F73" s="15" t="n">
        <v>75.58</v>
      </c>
      <c r="G73" s="30"/>
      <c r="H73" s="15" t="n">
        <v>38.08</v>
      </c>
      <c r="I73" s="16"/>
      <c r="J73" s="17" t="n">
        <f aca="false">K73/D73</f>
        <v>28.8257891472868</v>
      </c>
      <c r="K73" s="18" t="n">
        <f aca="false">L73+M73+E73</f>
        <v>92963.17</v>
      </c>
      <c r="L73" s="18" t="n">
        <f aca="false">F73*1163</f>
        <v>87899.54</v>
      </c>
      <c r="M73" s="18" t="n">
        <f aca="false">G73*9.5</f>
        <v>0</v>
      </c>
      <c r="N73" s="19"/>
      <c r="O73" s="20"/>
      <c r="P73" s="21"/>
    </row>
    <row r="74" customFormat="false" ht="15" hidden="false" customHeight="false" outlineLevel="0" collapsed="false">
      <c r="A74" s="12" t="n">
        <v>12</v>
      </c>
      <c r="B74" s="39" t="s">
        <v>80</v>
      </c>
      <c r="C74" s="40" t="n">
        <v>859</v>
      </c>
      <c r="D74" s="40" t="n">
        <v>3975.1</v>
      </c>
      <c r="E74" s="29" t="n">
        <v>2456.8</v>
      </c>
      <c r="F74" s="15" t="n">
        <v>80.79</v>
      </c>
      <c r="G74" s="16"/>
      <c r="H74" s="15" t="n">
        <v>55.97</v>
      </c>
      <c r="I74" s="16"/>
      <c r="J74" s="17" t="n">
        <f aca="false">K74/D74</f>
        <v>24.2548791225378</v>
      </c>
      <c r="K74" s="18" t="n">
        <f aca="false">L74+M74+E74</f>
        <v>96415.57</v>
      </c>
      <c r="L74" s="18" t="n">
        <f aca="false">F74*1163</f>
        <v>93958.77</v>
      </c>
      <c r="M74" s="18" t="n">
        <f aca="false">G74*9.5</f>
        <v>0</v>
      </c>
      <c r="N74" s="19"/>
      <c r="O74" s="20"/>
      <c r="P74" s="21"/>
    </row>
    <row r="75" customFormat="false" ht="15" hidden="false" customHeight="false" outlineLevel="0" collapsed="false">
      <c r="A75" s="12" t="n">
        <v>13</v>
      </c>
      <c r="B75" s="39" t="s">
        <v>81</v>
      </c>
      <c r="C75" s="40" t="n">
        <v>1502</v>
      </c>
      <c r="D75" s="40" t="n">
        <v>5543.9</v>
      </c>
      <c r="E75" s="29" t="n">
        <v>4456.19</v>
      </c>
      <c r="F75" s="23" t="n">
        <v>72.38</v>
      </c>
      <c r="G75" s="16"/>
      <c r="H75" s="15" t="n">
        <v>113.58</v>
      </c>
      <c r="I75" s="16"/>
      <c r="J75" s="17" t="n">
        <f aca="false">K75/D75</f>
        <v>15.9876855643139</v>
      </c>
      <c r="K75" s="18" t="n">
        <f aca="false">L75+M75+E75</f>
        <v>88634.13</v>
      </c>
      <c r="L75" s="18" t="n">
        <f aca="false">F75*1163</f>
        <v>84177.94</v>
      </c>
      <c r="M75" s="18" t="n">
        <f aca="false">G75*9.5</f>
        <v>0</v>
      </c>
      <c r="N75" s="19"/>
      <c r="O75" s="20"/>
      <c r="P75" s="21"/>
    </row>
    <row r="76" customFormat="false" ht="15" hidden="false" customHeight="false" outlineLevel="0" collapsed="false">
      <c r="A76" s="12" t="n">
        <v>14</v>
      </c>
      <c r="B76" s="39" t="s">
        <v>82</v>
      </c>
      <c r="C76" s="40" t="n">
        <v>160</v>
      </c>
      <c r="D76" s="40" t="n">
        <v>1310</v>
      </c>
      <c r="E76" s="29" t="n">
        <v>1965.75</v>
      </c>
      <c r="F76" s="24"/>
      <c r="G76" s="15" t="n">
        <v>2384.17</v>
      </c>
      <c r="H76" s="23" t="n">
        <v>12.66</v>
      </c>
      <c r="I76" s="16"/>
      <c r="J76" s="17" t="n">
        <f aca="false">K76/D76</f>
        <v>18.7903549618321</v>
      </c>
      <c r="K76" s="18" t="n">
        <f aca="false">L76+M76+E76</f>
        <v>24615.365</v>
      </c>
      <c r="L76" s="18" t="n">
        <f aca="false">F76*1163</f>
        <v>0</v>
      </c>
      <c r="M76" s="18" t="n">
        <f aca="false">G76*9.5</f>
        <v>22649.615</v>
      </c>
      <c r="N76" s="19"/>
      <c r="O76" s="20"/>
      <c r="P76" s="21"/>
    </row>
    <row r="77" customFormat="false" ht="15" hidden="false" customHeight="false" outlineLevel="0" collapsed="false">
      <c r="A77" s="12" t="n">
        <v>15</v>
      </c>
      <c r="B77" s="39" t="s">
        <v>83</v>
      </c>
      <c r="C77" s="40" t="n">
        <v>483</v>
      </c>
      <c r="D77" s="40" t="n">
        <v>3135</v>
      </c>
      <c r="E77" s="29" t="n">
        <v>8546.73</v>
      </c>
      <c r="F77" s="15" t="n">
        <v>42.14</v>
      </c>
      <c r="G77" s="30"/>
      <c r="H77" s="15" t="n">
        <v>116.24</v>
      </c>
      <c r="I77" s="16"/>
      <c r="J77" s="17" t="n">
        <f aca="false">K77/D77</f>
        <v>18.3590271132376</v>
      </c>
      <c r="K77" s="18" t="n">
        <f aca="false">L77+M77+E77</f>
        <v>57555.55</v>
      </c>
      <c r="L77" s="18" t="n">
        <f aca="false">F77*1163</f>
        <v>49008.82</v>
      </c>
      <c r="M77" s="18" t="n">
        <f aca="false">G77*9.5</f>
        <v>0</v>
      </c>
      <c r="N77" s="19"/>
      <c r="O77" s="20"/>
      <c r="P77" s="21"/>
    </row>
    <row r="78" customFormat="false" ht="15" hidden="false" customHeight="false" outlineLevel="0" collapsed="false">
      <c r="A78" s="12" t="n">
        <v>16</v>
      </c>
      <c r="B78" s="39" t="s">
        <v>84</v>
      </c>
      <c r="C78" s="40" t="n">
        <v>550</v>
      </c>
      <c r="D78" s="14" t="n">
        <v>1626.9</v>
      </c>
      <c r="E78" s="29" t="n">
        <v>4949.14</v>
      </c>
      <c r="F78" s="16"/>
      <c r="G78" s="15" t="n">
        <v>1866.49</v>
      </c>
      <c r="H78" s="23" t="n">
        <v>33.58</v>
      </c>
      <c r="I78" s="16"/>
      <c r="J78" s="17" t="n">
        <f aca="false">K78/D78</f>
        <v>13.9411119306657</v>
      </c>
      <c r="K78" s="18" t="n">
        <f aca="false">L78+M78+E78</f>
        <v>22680.795</v>
      </c>
      <c r="L78" s="18" t="n">
        <f aca="false">F78*1163</f>
        <v>0</v>
      </c>
      <c r="M78" s="18" t="n">
        <f aca="false">G78*9.5</f>
        <v>17731.655</v>
      </c>
      <c r="N78" s="19"/>
      <c r="O78" s="20"/>
      <c r="P78" s="21"/>
    </row>
    <row r="79" customFormat="false" ht="15" hidden="false" customHeight="false" outlineLevel="0" collapsed="false">
      <c r="A79" s="12" t="n">
        <v>17</v>
      </c>
      <c r="B79" s="39" t="s">
        <v>85</v>
      </c>
      <c r="C79" s="40" t="n">
        <v>637</v>
      </c>
      <c r="D79" s="40" t="n">
        <v>5302.9</v>
      </c>
      <c r="E79" s="29" t="n">
        <v>2046.78</v>
      </c>
      <c r="F79" s="15" t="n">
        <v>77.95</v>
      </c>
      <c r="G79" s="16"/>
      <c r="H79" s="15" t="n">
        <v>41.31</v>
      </c>
      <c r="I79" s="16"/>
      <c r="J79" s="17" t="n">
        <f aca="false">K79/D79</f>
        <v>17.4814969167814</v>
      </c>
      <c r="K79" s="18" t="n">
        <f aca="false">L79+M79+E79</f>
        <v>92702.63</v>
      </c>
      <c r="L79" s="18" t="n">
        <f aca="false">F79*1163</f>
        <v>90655.85</v>
      </c>
      <c r="M79" s="18" t="n">
        <f aca="false">G79*9.5</f>
        <v>0</v>
      </c>
      <c r="N79" s="19"/>
      <c r="O79" s="20"/>
      <c r="P79" s="21"/>
    </row>
    <row r="80" customFormat="false" ht="15" hidden="false" customHeight="false" outlineLevel="0" collapsed="false">
      <c r="A80" s="12" t="n">
        <v>18</v>
      </c>
      <c r="B80" s="39" t="s">
        <v>86</v>
      </c>
      <c r="C80" s="40" t="n">
        <v>351</v>
      </c>
      <c r="D80" s="40" t="n">
        <v>1314</v>
      </c>
      <c r="E80" s="29" t="n">
        <v>684.01</v>
      </c>
      <c r="F80" s="15" t="n">
        <v>20.09</v>
      </c>
      <c r="G80" s="16"/>
      <c r="H80" s="15" t="n">
        <v>31.62</v>
      </c>
      <c r="I80" s="15" t="n">
        <v>14.2</v>
      </c>
      <c r="J80" s="17" t="n">
        <f aca="false">K80/D80</f>
        <v>18.3018873668189</v>
      </c>
      <c r="K80" s="18" t="n">
        <f aca="false">L80+M80+E80</f>
        <v>24048.68</v>
      </c>
      <c r="L80" s="18" t="n">
        <f aca="false">F80*1163</f>
        <v>23364.67</v>
      </c>
      <c r="M80" s="18" t="n">
        <f aca="false">G80*9.5</f>
        <v>0</v>
      </c>
      <c r="N80" s="19"/>
      <c r="O80" s="20"/>
      <c r="P80" s="21"/>
    </row>
    <row r="81" customFormat="false" ht="15" hidden="false" customHeight="false" outlineLevel="0" collapsed="false">
      <c r="A81" s="12" t="n">
        <v>19</v>
      </c>
      <c r="B81" s="39" t="s">
        <v>87</v>
      </c>
      <c r="C81" s="40" t="n">
        <v>1270</v>
      </c>
      <c r="D81" s="40" t="n">
        <v>7974.9</v>
      </c>
      <c r="E81" s="29" t="n">
        <v>2713.7</v>
      </c>
      <c r="F81" s="23" t="n">
        <v>90.93</v>
      </c>
      <c r="G81" s="16"/>
      <c r="H81" s="15" t="n">
        <v>104.04</v>
      </c>
      <c r="I81" s="16"/>
      <c r="J81" s="17" t="n">
        <f aca="false">K81/D81</f>
        <v>13.6008338662554</v>
      </c>
      <c r="K81" s="18" t="n">
        <f aca="false">L81+M81+E81</f>
        <v>108465.29</v>
      </c>
      <c r="L81" s="18" t="n">
        <f aca="false">F81*1163</f>
        <v>105751.59</v>
      </c>
      <c r="M81" s="18" t="n">
        <f aca="false">G81*9.5</f>
        <v>0</v>
      </c>
      <c r="N81" s="19"/>
      <c r="O81" s="20"/>
      <c r="P81" s="21"/>
    </row>
    <row r="82" customFormat="false" ht="15" hidden="false" customHeight="false" outlineLevel="0" collapsed="false">
      <c r="A82" s="12" t="n">
        <v>20</v>
      </c>
      <c r="B82" s="39" t="s">
        <v>88</v>
      </c>
      <c r="C82" s="40" t="n">
        <v>3610</v>
      </c>
      <c r="D82" s="40" t="n">
        <v>6840.2</v>
      </c>
      <c r="E82" s="29" t="n">
        <v>6953.21</v>
      </c>
      <c r="F82" s="15" t="n">
        <v>85.1</v>
      </c>
      <c r="G82" s="16"/>
      <c r="H82" s="15" t="n">
        <v>106.16</v>
      </c>
      <c r="I82" s="16"/>
      <c r="J82" s="17" t="n">
        <f aca="false">K82/D82</f>
        <v>15.4855866787521</v>
      </c>
      <c r="K82" s="18" t="n">
        <f aca="false">L82+M82+E82</f>
        <v>105924.51</v>
      </c>
      <c r="L82" s="18" t="n">
        <f aca="false">F82*1163</f>
        <v>98971.3</v>
      </c>
      <c r="M82" s="18" t="n">
        <f aca="false">G82*9.5</f>
        <v>0</v>
      </c>
      <c r="N82" s="19"/>
      <c r="O82" s="20"/>
      <c r="P82" s="21"/>
    </row>
    <row r="83" s="53" customFormat="true" ht="15" hidden="false" customHeight="false" outlineLevel="0" collapsed="false">
      <c r="A83" s="41" t="n">
        <v>21</v>
      </c>
      <c r="B83" s="42" t="s">
        <v>89</v>
      </c>
      <c r="C83" s="43" t="n">
        <v>560</v>
      </c>
      <c r="D83" s="43" t="n">
        <v>3873</v>
      </c>
      <c r="E83" s="44" t="n">
        <v>5672.86</v>
      </c>
      <c r="F83" s="26" t="n">
        <v>22.07</v>
      </c>
      <c r="G83" s="45"/>
      <c r="H83" s="46"/>
      <c r="I83" s="47"/>
      <c r="J83" s="48" t="n">
        <f aca="false">K83/D83</f>
        <v>8.09198812290214</v>
      </c>
      <c r="K83" s="49" t="n">
        <f aca="false">L83+M83+E83</f>
        <v>31340.27</v>
      </c>
      <c r="L83" s="49" t="n">
        <f aca="false">F83*1163</f>
        <v>25667.41</v>
      </c>
      <c r="M83" s="49" t="n">
        <f aca="false">G83*9.5</f>
        <v>0</v>
      </c>
      <c r="N83" s="50"/>
      <c r="O83" s="51"/>
      <c r="P83" s="52"/>
    </row>
    <row r="84" customFormat="false" ht="15" hidden="false" customHeight="false" outlineLevel="0" collapsed="false">
      <c r="A84" s="12" t="n">
        <v>22</v>
      </c>
      <c r="B84" s="39" t="s">
        <v>90</v>
      </c>
      <c r="C84" s="40" t="n">
        <v>275</v>
      </c>
      <c r="D84" s="40" t="n">
        <v>640.7</v>
      </c>
      <c r="E84" s="29" t="n">
        <v>207.23</v>
      </c>
      <c r="F84" s="23" t="n">
        <v>5.99</v>
      </c>
      <c r="G84" s="16"/>
      <c r="H84" s="15" t="n">
        <v>13.63</v>
      </c>
      <c r="I84" s="16"/>
      <c r="J84" s="17" t="n">
        <f aca="false">K84/D84</f>
        <v>11.1965038239426</v>
      </c>
      <c r="K84" s="18" t="n">
        <f aca="false">L84+M84+E84</f>
        <v>7173.6</v>
      </c>
      <c r="L84" s="18" t="n">
        <f aca="false">F84*1163</f>
        <v>6966.37</v>
      </c>
      <c r="M84" s="18" t="n">
        <f aca="false">G84*9.5</f>
        <v>0</v>
      </c>
      <c r="N84" s="19"/>
      <c r="O84" s="20"/>
      <c r="P84" s="21"/>
    </row>
    <row r="85" customFormat="false" ht="15" hidden="false" customHeight="false" outlineLevel="0" collapsed="false">
      <c r="A85" s="12" t="n">
        <v>23</v>
      </c>
      <c r="B85" s="39" t="s">
        <v>91</v>
      </c>
      <c r="C85" s="40" t="n">
        <v>1240</v>
      </c>
      <c r="D85" s="40" t="n">
        <v>4778</v>
      </c>
      <c r="E85" s="29" t="n">
        <v>2825.83</v>
      </c>
      <c r="F85" s="15" t="n">
        <v>63.88</v>
      </c>
      <c r="G85" s="16"/>
      <c r="H85" s="15" t="n">
        <v>54.71</v>
      </c>
      <c r="I85" s="16"/>
      <c r="J85" s="17" t="n">
        <f aca="false">K85/D85</f>
        <v>16.1402825449979</v>
      </c>
      <c r="K85" s="18" t="n">
        <f aca="false">L85+M85+E85</f>
        <v>77118.27</v>
      </c>
      <c r="L85" s="18" t="n">
        <f aca="false">F85*1163</f>
        <v>74292.44</v>
      </c>
      <c r="M85" s="18" t="n">
        <f aca="false">G85*9.5</f>
        <v>0</v>
      </c>
      <c r="N85" s="19"/>
      <c r="O85" s="20"/>
      <c r="P85" s="21"/>
    </row>
    <row r="86" customFormat="false" ht="15" hidden="false" customHeight="false" outlineLevel="0" collapsed="false">
      <c r="A86" s="12" t="n">
        <v>24</v>
      </c>
      <c r="B86" s="39" t="s">
        <v>92</v>
      </c>
      <c r="C86" s="40" t="n">
        <v>1411</v>
      </c>
      <c r="D86" s="40" t="n">
        <v>7885.7</v>
      </c>
      <c r="E86" s="29" t="n">
        <v>5199.75</v>
      </c>
      <c r="F86" s="15" t="n">
        <v>104.99</v>
      </c>
      <c r="G86" s="16"/>
      <c r="H86" s="15" t="n">
        <v>84.92</v>
      </c>
      <c r="I86" s="54" t="n">
        <v>5.18</v>
      </c>
      <c r="J86" s="17" t="n">
        <f aca="false">K86/D86</f>
        <v>16.1435408397479</v>
      </c>
      <c r="K86" s="18" t="n">
        <f aca="false">L86+M86+E86</f>
        <v>127303.12</v>
      </c>
      <c r="L86" s="18" t="n">
        <f aca="false">F86*1163</f>
        <v>122103.37</v>
      </c>
      <c r="M86" s="18" t="n">
        <f aca="false">G86*9.5</f>
        <v>0</v>
      </c>
      <c r="N86" s="19"/>
      <c r="O86" s="20"/>
      <c r="P86" s="21"/>
    </row>
    <row r="87" customFormat="false" ht="15" hidden="false" customHeight="false" outlineLevel="0" collapsed="false">
      <c r="A87" s="12" t="n">
        <v>25</v>
      </c>
      <c r="B87" s="39" t="s">
        <v>93</v>
      </c>
      <c r="C87" s="40" t="n">
        <v>1177</v>
      </c>
      <c r="D87" s="40" t="n">
        <v>6951.6</v>
      </c>
      <c r="E87" s="29" t="n">
        <v>1566.01</v>
      </c>
      <c r="F87" s="23" t="n">
        <v>83.94</v>
      </c>
      <c r="G87" s="16"/>
      <c r="H87" s="15" t="n">
        <v>50.22</v>
      </c>
      <c r="I87" s="16"/>
      <c r="J87" s="17" t="n">
        <f aca="false">K87/D87</f>
        <v>14.2684029575925</v>
      </c>
      <c r="K87" s="18" t="n">
        <f aca="false">L87+M87+E87</f>
        <v>99188.23</v>
      </c>
      <c r="L87" s="18" t="n">
        <f aca="false">F87*1163</f>
        <v>97622.22</v>
      </c>
      <c r="M87" s="18" t="n">
        <f aca="false">G87*9.5</f>
        <v>0</v>
      </c>
      <c r="N87" s="19"/>
      <c r="O87" s="20"/>
      <c r="P87" s="21"/>
    </row>
    <row r="88" customFormat="false" ht="15" hidden="false" customHeight="false" outlineLevel="0" collapsed="false">
      <c r="A88" s="12" t="n">
        <v>26</v>
      </c>
      <c r="B88" s="39" t="s">
        <v>94</v>
      </c>
      <c r="C88" s="40" t="n">
        <v>1365</v>
      </c>
      <c r="D88" s="40" t="n">
        <v>7804.9</v>
      </c>
      <c r="E88" s="29" t="n">
        <v>2980.78</v>
      </c>
      <c r="F88" s="15" t="n">
        <v>98.81</v>
      </c>
      <c r="G88" s="16"/>
      <c r="H88" s="15" t="n">
        <v>138.63</v>
      </c>
      <c r="I88" s="24"/>
      <c r="J88" s="17" t="n">
        <f aca="false">K88/D88</f>
        <v>15.1054862970698</v>
      </c>
      <c r="K88" s="18" t="n">
        <f aca="false">L88+M88+E88</f>
        <v>117896.81</v>
      </c>
      <c r="L88" s="18" t="n">
        <f aca="false">F88*1163</f>
        <v>114916.03</v>
      </c>
      <c r="M88" s="18" t="n">
        <f aca="false">G88*9.5</f>
        <v>0</v>
      </c>
      <c r="N88" s="19"/>
      <c r="O88" s="20"/>
      <c r="P88" s="21"/>
    </row>
    <row r="89" customFormat="false" ht="15" hidden="false" customHeight="false" outlineLevel="0" collapsed="false">
      <c r="A89" s="12" t="n">
        <v>27</v>
      </c>
      <c r="B89" s="39" t="s">
        <v>95</v>
      </c>
      <c r="C89" s="40" t="n">
        <v>964</v>
      </c>
      <c r="D89" s="14" t="n">
        <v>6025.7</v>
      </c>
      <c r="E89" s="29" t="n">
        <v>1622.26</v>
      </c>
      <c r="F89" s="15" t="n">
        <v>62.98</v>
      </c>
      <c r="G89" s="16"/>
      <c r="H89" s="15" t="n">
        <v>92.19</v>
      </c>
      <c r="I89" s="27" t="n">
        <v>12.62</v>
      </c>
      <c r="J89" s="17" t="n">
        <f aca="false">K89/D89</f>
        <v>12.4247805234247</v>
      </c>
      <c r="K89" s="18" t="n">
        <f aca="false">L89+M89+E89</f>
        <v>74868</v>
      </c>
      <c r="L89" s="18" t="n">
        <f aca="false">F89*1163</f>
        <v>73245.74</v>
      </c>
      <c r="M89" s="18" t="n">
        <f aca="false">G89*9.5</f>
        <v>0</v>
      </c>
      <c r="N89" s="19"/>
      <c r="O89" s="20"/>
      <c r="P89" s="21"/>
    </row>
    <row r="90" customFormat="false" ht="15" hidden="false" customHeight="false" outlineLevel="0" collapsed="false">
      <c r="A90" s="12" t="n">
        <v>28</v>
      </c>
      <c r="B90" s="39" t="s">
        <v>96</v>
      </c>
      <c r="C90" s="40" t="n">
        <v>733</v>
      </c>
      <c r="D90" s="40" t="n">
        <v>5000</v>
      </c>
      <c r="E90" s="29" t="n">
        <v>1594.32</v>
      </c>
      <c r="F90" s="23" t="n">
        <v>54.29</v>
      </c>
      <c r="G90" s="16"/>
      <c r="H90" s="15" t="n">
        <v>58.61</v>
      </c>
      <c r="I90" s="15" t="n">
        <v>22.42</v>
      </c>
      <c r="J90" s="17" t="n">
        <f aca="false">K90/D90</f>
        <v>12.946718</v>
      </c>
      <c r="K90" s="18" t="n">
        <f aca="false">L90+M90+E90</f>
        <v>64733.59</v>
      </c>
      <c r="L90" s="18" t="n">
        <f aca="false">F90*1163</f>
        <v>63139.27</v>
      </c>
      <c r="M90" s="18" t="n">
        <f aca="false">G90*9.5</f>
        <v>0</v>
      </c>
      <c r="N90" s="19"/>
      <c r="O90" s="20"/>
      <c r="P90" s="21"/>
    </row>
    <row r="91" customFormat="false" ht="15" hidden="false" customHeight="false" outlineLevel="0" collapsed="false">
      <c r="A91" s="12" t="n">
        <v>29</v>
      </c>
      <c r="B91" s="39" t="s">
        <v>97</v>
      </c>
      <c r="C91" s="40" t="n">
        <v>1158</v>
      </c>
      <c r="D91" s="40" t="n">
        <v>4140</v>
      </c>
      <c r="E91" s="29" t="n">
        <v>4052.74</v>
      </c>
      <c r="F91" s="24"/>
      <c r="G91" s="15" t="n">
        <v>4887.45</v>
      </c>
      <c r="H91" s="15" t="n">
        <v>61.03</v>
      </c>
      <c r="I91" s="16"/>
      <c r="J91" s="17" t="n">
        <f aca="false">K91/D91</f>
        <v>12.1940857487923</v>
      </c>
      <c r="K91" s="18" t="n">
        <f aca="false">L91+M91+E91</f>
        <v>50483.515</v>
      </c>
      <c r="L91" s="18" t="n">
        <f aca="false">F91*1163</f>
        <v>0</v>
      </c>
      <c r="M91" s="18" t="n">
        <f aca="false">G91*9.5</f>
        <v>46430.775</v>
      </c>
      <c r="N91" s="19"/>
      <c r="O91" s="20"/>
      <c r="P91" s="21"/>
    </row>
    <row r="92" customFormat="false" ht="14.25" hidden="false" customHeight="true" outlineLevel="0" collapsed="false">
      <c r="A92" s="12" t="n">
        <v>30</v>
      </c>
      <c r="B92" s="39" t="s">
        <v>98</v>
      </c>
      <c r="C92" s="40" t="n">
        <v>1503</v>
      </c>
      <c r="D92" s="40" t="n">
        <v>9462</v>
      </c>
      <c r="E92" s="29" t="n">
        <v>3717.42</v>
      </c>
      <c r="F92" s="15" t="n">
        <v>96.65</v>
      </c>
      <c r="G92" s="16"/>
      <c r="H92" s="15" t="n">
        <v>84.63</v>
      </c>
      <c r="I92" s="16"/>
      <c r="J92" s="17" t="n">
        <f aca="false">K92/D92</f>
        <v>12.272391671951</v>
      </c>
      <c r="K92" s="18" t="n">
        <f aca="false">L92+M92+E92</f>
        <v>116121.37</v>
      </c>
      <c r="L92" s="18" t="n">
        <f aca="false">F92*1163</f>
        <v>112403.95</v>
      </c>
      <c r="M92" s="18" t="n">
        <f aca="false">G92*9.5</f>
        <v>0</v>
      </c>
      <c r="N92" s="19"/>
      <c r="O92" s="20"/>
      <c r="P92" s="21"/>
    </row>
    <row r="93" customFormat="false" ht="15" hidden="false" customHeight="false" outlineLevel="0" collapsed="false">
      <c r="A93" s="12" t="n">
        <v>31</v>
      </c>
      <c r="B93" s="39" t="s">
        <v>99</v>
      </c>
      <c r="C93" s="40" t="n">
        <v>1401</v>
      </c>
      <c r="D93" s="40" t="n">
        <v>7969.6</v>
      </c>
      <c r="E93" s="29" t="n">
        <v>3757.58</v>
      </c>
      <c r="F93" s="23" t="n">
        <v>69.93</v>
      </c>
      <c r="G93" s="16"/>
      <c r="H93" s="15" t="n">
        <v>71.25</v>
      </c>
      <c r="I93" s="16"/>
      <c r="J93" s="17" t="n">
        <f aca="false">K93/D93</f>
        <v>10.6763413471191</v>
      </c>
      <c r="K93" s="18" t="n">
        <f aca="false">L93+M93+E93</f>
        <v>85086.17</v>
      </c>
      <c r="L93" s="18" t="n">
        <f aca="false">F93*1163</f>
        <v>81328.59</v>
      </c>
      <c r="M93" s="18" t="n">
        <f aca="false">G93*9.5</f>
        <v>0</v>
      </c>
      <c r="N93" s="19"/>
      <c r="O93" s="20"/>
      <c r="P93" s="21"/>
    </row>
    <row r="94" customFormat="false" ht="15" hidden="false" customHeight="false" outlineLevel="0" collapsed="false">
      <c r="A94" s="12" t="n">
        <v>32</v>
      </c>
      <c r="B94" s="39" t="s">
        <v>100</v>
      </c>
      <c r="C94" s="40" t="n">
        <v>1776</v>
      </c>
      <c r="D94" s="40" t="n">
        <v>7559.9</v>
      </c>
      <c r="E94" s="44" t="n">
        <v>2084.56</v>
      </c>
      <c r="F94" s="15" t="n">
        <v>61.25</v>
      </c>
      <c r="G94" s="16"/>
      <c r="H94" s="15" t="n">
        <v>104.43</v>
      </c>
      <c r="I94" s="16"/>
      <c r="J94" s="17" t="n">
        <f aca="false">K94/D94</f>
        <v>9.69831743806135</v>
      </c>
      <c r="K94" s="18" t="n">
        <f aca="false">L94+M94+E94</f>
        <v>73318.31</v>
      </c>
      <c r="L94" s="18" t="n">
        <f aca="false">F94*1163</f>
        <v>71233.75</v>
      </c>
      <c r="M94" s="18" t="n">
        <f aca="false">G94*9.5</f>
        <v>0</v>
      </c>
      <c r="N94" s="19"/>
      <c r="O94" s="20"/>
      <c r="P94" s="21"/>
    </row>
    <row r="95" customFormat="false" ht="15" hidden="false" customHeight="false" outlineLevel="0" collapsed="false">
      <c r="A95" s="12" t="n">
        <v>33</v>
      </c>
      <c r="B95" s="39" t="s">
        <v>101</v>
      </c>
      <c r="C95" s="40" t="n">
        <v>1550</v>
      </c>
      <c r="D95" s="40" t="n">
        <v>6358.8</v>
      </c>
      <c r="E95" s="29" t="n">
        <v>3254.9</v>
      </c>
      <c r="F95" s="15" t="n">
        <v>61.02</v>
      </c>
      <c r="G95" s="16"/>
      <c r="H95" s="15" t="n">
        <v>136.01</v>
      </c>
      <c r="I95" s="23" t="n">
        <v>0</v>
      </c>
      <c r="J95" s="17" t="n">
        <f aca="false">K95/D95</f>
        <v>11.6721960118261</v>
      </c>
      <c r="K95" s="18" t="n">
        <f aca="false">L95+M95+E95</f>
        <v>74221.16</v>
      </c>
      <c r="L95" s="18" t="n">
        <f aca="false">F95*1163</f>
        <v>70966.26</v>
      </c>
      <c r="M95" s="18" t="n">
        <f aca="false">G95*9.5</f>
        <v>0</v>
      </c>
      <c r="N95" s="19"/>
      <c r="O95" s="20"/>
      <c r="P95" s="21"/>
    </row>
    <row r="96" customFormat="false" ht="13.5" hidden="false" customHeight="true" outlineLevel="0" collapsed="false">
      <c r="A96" s="12" t="n">
        <v>34</v>
      </c>
      <c r="B96" s="39" t="s">
        <v>102</v>
      </c>
      <c r="C96" s="40" t="n">
        <v>391</v>
      </c>
      <c r="D96" s="40" t="n">
        <v>5626</v>
      </c>
      <c r="E96" s="29" t="n">
        <v>2694.99</v>
      </c>
      <c r="F96" s="23" t="n">
        <v>72.93</v>
      </c>
      <c r="G96" s="16"/>
      <c r="H96" s="15" t="n">
        <v>82.9</v>
      </c>
      <c r="I96" s="16"/>
      <c r="J96" s="17" t="n">
        <f aca="false">K96/D96</f>
        <v>15.5550266619268</v>
      </c>
      <c r="K96" s="18" t="n">
        <f aca="false">L96+M96+E96</f>
        <v>87512.58</v>
      </c>
      <c r="L96" s="18" t="n">
        <f aca="false">F96*1163</f>
        <v>84817.59</v>
      </c>
      <c r="M96" s="18" t="n">
        <f aca="false">G96*9.5</f>
        <v>0</v>
      </c>
      <c r="O96" s="20"/>
      <c r="P96" s="21"/>
    </row>
    <row r="97" customFormat="false" ht="15" hidden="false" customHeight="false" outlineLevel="0" collapsed="false">
      <c r="A97" s="12" t="n">
        <v>35</v>
      </c>
      <c r="B97" s="39" t="s">
        <v>103</v>
      </c>
      <c r="C97" s="40" t="n">
        <v>819</v>
      </c>
      <c r="D97" s="40" t="n">
        <v>7454.8</v>
      </c>
      <c r="E97" s="29" t="n">
        <v>1178.56</v>
      </c>
      <c r="F97" s="15" t="n">
        <v>68.31</v>
      </c>
      <c r="G97" s="16"/>
      <c r="H97" s="15" t="n">
        <v>82.02</v>
      </c>
      <c r="I97" s="16"/>
      <c r="J97" s="17" t="n">
        <f aca="false">K97/D97</f>
        <v>10.8149232709127</v>
      </c>
      <c r="K97" s="18" t="n">
        <f aca="false">L97+M97+E97</f>
        <v>80623.09</v>
      </c>
      <c r="L97" s="18" t="n">
        <f aca="false">F97*1163</f>
        <v>79444.53</v>
      </c>
      <c r="M97" s="18" t="n">
        <f aca="false">G97*9.5</f>
        <v>0</v>
      </c>
      <c r="N97" s="19"/>
      <c r="O97" s="20"/>
      <c r="P97" s="21"/>
    </row>
    <row r="98" customFormat="false" ht="15" hidden="false" customHeight="false" outlineLevel="0" collapsed="false">
      <c r="A98" s="12" t="n">
        <v>36</v>
      </c>
      <c r="B98" s="39" t="s">
        <v>104</v>
      </c>
      <c r="C98" s="40" t="n">
        <v>627</v>
      </c>
      <c r="D98" s="40" t="n">
        <v>9508</v>
      </c>
      <c r="E98" s="29" t="n">
        <v>13695.37</v>
      </c>
      <c r="F98" s="15" t="n">
        <v>64.68</v>
      </c>
      <c r="G98" s="16"/>
      <c r="H98" s="15" t="n">
        <v>119.4</v>
      </c>
      <c r="I98" s="15" t="n">
        <v>54.39</v>
      </c>
      <c r="J98" s="17" t="n">
        <f aca="false">K98/D98</f>
        <v>9.35193626419857</v>
      </c>
      <c r="K98" s="18" t="n">
        <f aca="false">L98+M98+E98</f>
        <v>88918.21</v>
      </c>
      <c r="L98" s="18" t="n">
        <f aca="false">F98*1163</f>
        <v>75222.84</v>
      </c>
      <c r="M98" s="18" t="n">
        <f aca="false">G98*9.5</f>
        <v>0</v>
      </c>
      <c r="N98" s="19"/>
      <c r="O98" s="20"/>
      <c r="P98" s="21"/>
    </row>
    <row r="99" customFormat="false" ht="15" hidden="false" customHeight="false" outlineLevel="0" collapsed="false">
      <c r="A99" s="12" t="n">
        <v>37</v>
      </c>
      <c r="B99" s="39" t="s">
        <v>105</v>
      </c>
      <c r="C99" s="40" t="n">
        <v>527</v>
      </c>
      <c r="D99" s="40" t="n">
        <v>5073</v>
      </c>
      <c r="E99" s="44" t="n">
        <v>49948.61</v>
      </c>
      <c r="F99" s="16"/>
      <c r="G99" s="16"/>
      <c r="H99" s="15" t="n">
        <v>37.4</v>
      </c>
      <c r="I99" s="16"/>
      <c r="J99" s="17" t="n">
        <f aca="false">K99/D99</f>
        <v>9.84597082594126</v>
      </c>
      <c r="K99" s="18" t="n">
        <f aca="false">L99+M99+E99</f>
        <v>49948.61</v>
      </c>
      <c r="L99" s="18" t="n">
        <f aca="false">F99*1163</f>
        <v>0</v>
      </c>
      <c r="M99" s="18" t="n">
        <f aca="false">G99*9.5</f>
        <v>0</v>
      </c>
      <c r="N99" s="19"/>
      <c r="O99" s="20"/>
      <c r="P99" s="21"/>
    </row>
    <row r="100" customFormat="false" ht="15" hidden="false" customHeight="false" outlineLevel="0" collapsed="false">
      <c r="A100" s="12" t="n">
        <v>38</v>
      </c>
      <c r="B100" s="39" t="s">
        <v>106</v>
      </c>
      <c r="C100" s="40" t="n">
        <v>1702</v>
      </c>
      <c r="D100" s="40" t="n">
        <v>8678</v>
      </c>
      <c r="E100" s="29" t="n">
        <v>2976.79</v>
      </c>
      <c r="F100" s="15" t="n">
        <v>66.35</v>
      </c>
      <c r="G100" s="16"/>
      <c r="H100" s="15" t="n">
        <v>115.66</v>
      </c>
      <c r="I100" s="16"/>
      <c r="J100" s="17" t="n">
        <f aca="false">K100/D100</f>
        <v>9.23505876930168</v>
      </c>
      <c r="K100" s="18" t="n">
        <f aca="false">L100+M100+E100</f>
        <v>80141.84</v>
      </c>
      <c r="L100" s="18" t="n">
        <f aca="false">F100*1163</f>
        <v>77165.05</v>
      </c>
      <c r="M100" s="18" t="n">
        <f aca="false">G100*9.5</f>
        <v>0</v>
      </c>
      <c r="N100" s="19"/>
      <c r="O100" s="20"/>
      <c r="P100" s="21"/>
    </row>
    <row r="101" customFormat="false" ht="15" hidden="false" customHeight="false" outlineLevel="0" collapsed="false">
      <c r="A101" s="12" t="n">
        <v>39</v>
      </c>
      <c r="B101" s="39" t="s">
        <v>107</v>
      </c>
      <c r="C101" s="40" t="n">
        <v>667</v>
      </c>
      <c r="D101" s="40" t="n">
        <v>10267.3</v>
      </c>
      <c r="E101" s="29" t="n">
        <v>4040.36</v>
      </c>
      <c r="F101" s="15" t="n">
        <v>54.28</v>
      </c>
      <c r="G101" s="16"/>
      <c r="H101" s="15" t="n">
        <v>104.38</v>
      </c>
      <c r="I101" s="15" t="n">
        <v>4</v>
      </c>
      <c r="J101" s="17" t="n">
        <f aca="false">K101/D101</f>
        <v>6.54193410146777</v>
      </c>
      <c r="K101" s="18" t="n">
        <f aca="false">L101+M101+E101</f>
        <v>67168</v>
      </c>
      <c r="L101" s="18" t="n">
        <f aca="false">F101*1163</f>
        <v>63127.64</v>
      </c>
      <c r="M101" s="18" t="n">
        <f aca="false">G101*9.5</f>
        <v>0</v>
      </c>
      <c r="N101" s="19"/>
      <c r="O101" s="20"/>
      <c r="P101" s="21"/>
    </row>
    <row r="102" customFormat="false" ht="15" hidden="false" customHeight="false" outlineLevel="0" collapsed="false">
      <c r="A102" s="12" t="n">
        <v>40</v>
      </c>
      <c r="B102" s="39" t="s">
        <v>108</v>
      </c>
      <c r="C102" s="40" t="n">
        <v>1824</v>
      </c>
      <c r="D102" s="40" t="n">
        <v>14670</v>
      </c>
      <c r="E102" s="29" t="n">
        <v>10010.57</v>
      </c>
      <c r="F102" s="23" t="n">
        <v>45.84</v>
      </c>
      <c r="G102" s="16"/>
      <c r="H102" s="15" t="n">
        <v>249.13</v>
      </c>
      <c r="I102" s="26" t="n">
        <v>141.17</v>
      </c>
      <c r="J102" s="17" t="n">
        <f aca="false">K102/D102</f>
        <v>4.3164614860259</v>
      </c>
      <c r="K102" s="18" t="n">
        <f aca="false">L102+M102+E102</f>
        <v>63322.49</v>
      </c>
      <c r="L102" s="18" t="n">
        <f aca="false">F102*1163</f>
        <v>53311.92</v>
      </c>
      <c r="M102" s="18" t="n">
        <f aca="false">G102*9.5</f>
        <v>0</v>
      </c>
      <c r="N102" s="19"/>
      <c r="O102" s="20"/>
      <c r="P102" s="21"/>
    </row>
    <row r="103" customFormat="false" ht="15" hidden="false" customHeight="false" outlineLevel="0" collapsed="false">
      <c r="A103" s="12" t="n">
        <v>41</v>
      </c>
      <c r="B103" s="39" t="s">
        <v>109</v>
      </c>
      <c r="C103" s="40" t="n">
        <v>101</v>
      </c>
      <c r="D103" s="40" t="n">
        <v>763</v>
      </c>
      <c r="E103" s="29" t="n">
        <v>2475.62</v>
      </c>
      <c r="F103" s="24"/>
      <c r="G103" s="30"/>
      <c r="H103" s="16"/>
      <c r="I103" s="16"/>
      <c r="J103" s="17" t="n">
        <f aca="false">K103/D103</f>
        <v>3.2445871559633</v>
      </c>
      <c r="K103" s="18" t="n">
        <f aca="false">L103+M103+E103</f>
        <v>2475.62</v>
      </c>
      <c r="L103" s="18" t="n">
        <f aca="false">F103*1163</f>
        <v>0</v>
      </c>
      <c r="M103" s="18" t="n">
        <f aca="false">G103*9.5</f>
        <v>0</v>
      </c>
      <c r="N103" s="19"/>
      <c r="O103" s="20"/>
      <c r="P103" s="21"/>
    </row>
    <row r="104" customFormat="false" ht="15" hidden="false" customHeight="false" outlineLevel="0" collapsed="false">
      <c r="A104" s="12" t="n">
        <v>42</v>
      </c>
      <c r="B104" s="39" t="s">
        <v>110</v>
      </c>
      <c r="C104" s="40" t="n">
        <v>57</v>
      </c>
      <c r="D104" s="40" t="n">
        <v>626</v>
      </c>
      <c r="E104" s="29" t="n">
        <v>1632.94</v>
      </c>
      <c r="F104" s="24"/>
      <c r="G104" s="16"/>
      <c r="H104" s="15" t="n">
        <v>29.37</v>
      </c>
      <c r="I104" s="16"/>
      <c r="J104" s="17" t="n">
        <f aca="false">K104/D104</f>
        <v>2.6085303514377</v>
      </c>
      <c r="K104" s="18" t="n">
        <f aca="false">L104+M104+E104</f>
        <v>1632.94</v>
      </c>
      <c r="L104" s="18" t="n">
        <f aca="false">F104*1163</f>
        <v>0</v>
      </c>
      <c r="M104" s="18" t="n">
        <f aca="false">G104*9.5</f>
        <v>0</v>
      </c>
      <c r="N104" s="19"/>
      <c r="O104" s="20"/>
      <c r="P104" s="21"/>
    </row>
    <row r="105" customFormat="false" ht="15" hidden="false" customHeight="false" outlineLevel="0" collapsed="false">
      <c r="A105" s="12" t="n">
        <v>43</v>
      </c>
      <c r="B105" s="39" t="s">
        <v>111</v>
      </c>
      <c r="C105" s="40" t="n">
        <v>163</v>
      </c>
      <c r="D105" s="14" t="n">
        <v>1947.3</v>
      </c>
      <c r="E105" s="29" t="n">
        <v>2922.05</v>
      </c>
      <c r="F105" s="16"/>
      <c r="G105" s="30"/>
      <c r="H105" s="15" t="n">
        <v>15.08</v>
      </c>
      <c r="I105" s="16"/>
      <c r="J105" s="17" t="n">
        <f aca="false">K105/D105</f>
        <v>1.50056488471217</v>
      </c>
      <c r="K105" s="18" t="n">
        <f aca="false">L105+M105+E105</f>
        <v>2922.05</v>
      </c>
      <c r="L105" s="18" t="n">
        <f aca="false">F105*1193</f>
        <v>0</v>
      </c>
      <c r="M105" s="18" t="n">
        <f aca="false">G105*9.5</f>
        <v>0</v>
      </c>
      <c r="N105" s="19"/>
      <c r="O105" s="20"/>
      <c r="P105" s="21"/>
    </row>
    <row r="106" customFormat="false" ht="21.75" hidden="false" customHeight="true" outlineLevel="0" collapsed="false">
      <c r="A106" s="12" t="n">
        <v>44</v>
      </c>
      <c r="B106" s="39" t="s">
        <v>112</v>
      </c>
      <c r="C106" s="40" t="n">
        <v>310</v>
      </c>
      <c r="D106" s="40" t="n">
        <v>1443</v>
      </c>
      <c r="E106" s="29" t="n">
        <v>259.88</v>
      </c>
      <c r="F106" s="24"/>
      <c r="G106" s="16"/>
      <c r="H106" s="16"/>
      <c r="I106" s="16"/>
      <c r="J106" s="17" t="n">
        <f aca="false">K106/D106</f>
        <v>0.18009702009702</v>
      </c>
      <c r="K106" s="18" t="n">
        <f aca="false">L106+M106+E106</f>
        <v>259.88</v>
      </c>
      <c r="L106" s="18" t="n">
        <f aca="false">F106*1163</f>
        <v>0</v>
      </c>
      <c r="M106" s="18" t="n">
        <f aca="false">G106*9.5</f>
        <v>0</v>
      </c>
      <c r="N106" s="19"/>
      <c r="O106" s="20"/>
      <c r="P106" s="21"/>
    </row>
    <row r="107" customFormat="false" ht="15" hidden="false" customHeight="false" outlineLevel="0" collapsed="false">
      <c r="A107" s="12" t="n">
        <v>45</v>
      </c>
      <c r="B107" s="39" t="s">
        <v>113</v>
      </c>
      <c r="C107" s="40" t="n">
        <v>26</v>
      </c>
      <c r="D107" s="40" t="n">
        <v>154.34</v>
      </c>
      <c r="E107" s="29" t="n">
        <v>78.96</v>
      </c>
      <c r="F107" s="30"/>
      <c r="G107" s="16"/>
      <c r="H107" s="16"/>
      <c r="I107" s="16"/>
      <c r="J107" s="17" t="n">
        <f aca="false">K107/D107</f>
        <v>0.511597771154594</v>
      </c>
      <c r="K107" s="18" t="n">
        <f aca="false">L107+M107+E107</f>
        <v>78.96</v>
      </c>
      <c r="L107" s="18" t="n">
        <f aca="false">F107*1163</f>
        <v>0</v>
      </c>
      <c r="M107" s="18" t="n">
        <f aca="false">G107*9.5</f>
        <v>0</v>
      </c>
      <c r="N107" s="19"/>
      <c r="O107" s="20"/>
      <c r="P107" s="21"/>
    </row>
    <row r="108" customFormat="false" ht="15" hidden="false" customHeight="false" outlineLevel="0" collapsed="false">
      <c r="A108" s="37"/>
      <c r="B108" s="32" t="s">
        <v>66</v>
      </c>
      <c r="C108" s="33" t="n">
        <f aca="false">SUM(C63:C107)</f>
        <v>37813</v>
      </c>
      <c r="D108" s="33" t="n">
        <f aca="false">SUM(D63:D107)</f>
        <v>212648.83</v>
      </c>
      <c r="E108" s="34" t="n">
        <f aca="false">SUM(E63:E107)</f>
        <v>208126.91</v>
      </c>
      <c r="F108" s="34" t="n">
        <f aca="false">SUM(F63:F107)</f>
        <v>2218.32</v>
      </c>
      <c r="G108" s="34" t="n">
        <f aca="false">SUM(G63:G107)</f>
        <v>19383.56</v>
      </c>
      <c r="H108" s="34" t="n">
        <f aca="false">SUM(H63:H107)</f>
        <v>3271.41</v>
      </c>
      <c r="I108" s="34" t="n">
        <f aca="false">SUM(I63:I107)</f>
        <v>407.46</v>
      </c>
      <c r="J108" s="35"/>
      <c r="K108" s="36"/>
      <c r="L108" s="36"/>
      <c r="M108" s="36"/>
      <c r="O108" s="20"/>
    </row>
    <row r="109" customFormat="false" ht="15" hidden="false" customHeight="false" outlineLevel="0" collapsed="false">
      <c r="A109" s="37"/>
      <c r="B109" s="32" t="s">
        <v>67</v>
      </c>
      <c r="C109" s="33"/>
      <c r="D109" s="33"/>
      <c r="E109" s="34"/>
      <c r="F109" s="34"/>
      <c r="G109" s="34"/>
      <c r="H109" s="34"/>
      <c r="I109" s="34"/>
      <c r="J109" s="55" t="n">
        <f aca="false">SUM(J63:J107)/45</f>
        <v>16.5813403717839</v>
      </c>
      <c r="K109" s="36"/>
      <c r="L109" s="36"/>
      <c r="M109" s="36"/>
      <c r="O109" s="20"/>
    </row>
    <row r="110" customFormat="false" ht="15" hidden="false" customHeight="false" outlineLevel="0" collapsed="false">
      <c r="A110" s="37"/>
      <c r="B110" s="37" t="s">
        <v>114</v>
      </c>
      <c r="C110" s="37"/>
      <c r="D110" s="37"/>
      <c r="E110" s="56" t="n">
        <f aca="false">E56+E108</f>
        <v>397527.16</v>
      </c>
      <c r="F110" s="56" t="n">
        <f aca="false">F56+F108</f>
        <v>3481.52</v>
      </c>
      <c r="G110" s="56" t="n">
        <f aca="false">G56+G108</f>
        <v>26715.21</v>
      </c>
      <c r="H110" s="56" t="n">
        <f aca="false">H56+H108</f>
        <v>7914.27</v>
      </c>
      <c r="I110" s="56" t="n">
        <f aca="false">I56+I108</f>
        <v>2515.32</v>
      </c>
      <c r="J110" s="37"/>
      <c r="K110" s="37"/>
      <c r="L110" s="37"/>
      <c r="M110" s="37"/>
      <c r="O110" s="20"/>
    </row>
    <row r="111" customFormat="false" ht="15" hidden="true" customHeight="false" outlineLevel="0" collapsed="false">
      <c r="A111" s="57"/>
      <c r="B111" s="58"/>
      <c r="C111" s="59"/>
      <c r="D111" s="59"/>
      <c r="E111" s="60"/>
      <c r="F111" s="60"/>
      <c r="G111" s="60"/>
      <c r="H111" s="60"/>
      <c r="I111" s="60"/>
      <c r="J111" s="61"/>
      <c r="K111" s="62"/>
      <c r="L111" s="62"/>
      <c r="M111" s="62"/>
      <c r="O111" s="20"/>
    </row>
    <row r="112" customFormat="false" ht="15" hidden="true" customHeight="false" outlineLevel="0" collapsed="false">
      <c r="A112" s="57"/>
      <c r="B112" s="58"/>
      <c r="C112" s="59"/>
      <c r="D112" s="59"/>
      <c r="E112" s="60"/>
      <c r="F112" s="60"/>
      <c r="G112" s="60"/>
      <c r="H112" s="60"/>
      <c r="I112" s="60"/>
      <c r="J112" s="61"/>
      <c r="K112" s="62"/>
      <c r="L112" s="62"/>
      <c r="M112" s="62"/>
      <c r="O112" s="20"/>
    </row>
    <row r="113" customFormat="false" ht="15" hidden="true" customHeight="false" outlineLevel="0" collapsed="false">
      <c r="A113" s="57"/>
      <c r="B113" s="58"/>
      <c r="C113" s="59"/>
      <c r="D113" s="59"/>
      <c r="E113" s="60"/>
      <c r="F113" s="60"/>
      <c r="G113" s="60"/>
      <c r="H113" s="60"/>
      <c r="I113" s="60"/>
      <c r="J113" s="61"/>
      <c r="K113" s="62"/>
      <c r="L113" s="62"/>
      <c r="M113" s="62"/>
      <c r="O113" s="20"/>
    </row>
    <row r="114" customFormat="false" ht="15" hidden="true" customHeight="false" outlineLevel="0" collapsed="false">
      <c r="A114" s="57"/>
      <c r="B114" s="58"/>
      <c r="C114" s="59"/>
      <c r="D114" s="59"/>
      <c r="E114" s="60"/>
      <c r="F114" s="60"/>
      <c r="G114" s="60"/>
      <c r="H114" s="60"/>
      <c r="I114" s="60"/>
      <c r="J114" s="61"/>
      <c r="K114" s="62"/>
      <c r="L114" s="62"/>
      <c r="M114" s="62"/>
      <c r="O114" s="20"/>
    </row>
    <row r="115" customFormat="false" ht="15" hidden="false" customHeight="false" outlineLevel="0" collapsed="false">
      <c r="A115" s="57"/>
      <c r="B115" s="58"/>
      <c r="C115" s="59"/>
      <c r="D115" s="59"/>
      <c r="E115" s="60"/>
      <c r="F115" s="60"/>
      <c r="G115" s="60"/>
      <c r="H115" s="60"/>
      <c r="I115" s="60"/>
      <c r="J115" s="61"/>
      <c r="K115" s="62"/>
      <c r="L115" s="62"/>
      <c r="M115" s="62"/>
      <c r="O115" s="20"/>
    </row>
    <row r="116" customFormat="false" ht="15" hidden="false" customHeight="false" outlineLevel="0" collapsed="false">
      <c r="A116" s="57"/>
      <c r="B116" s="58"/>
      <c r="C116" s="59"/>
      <c r="D116" s="59"/>
      <c r="E116" s="60"/>
      <c r="F116" s="60"/>
      <c r="G116" s="60"/>
      <c r="H116" s="60"/>
      <c r="I116" s="60"/>
      <c r="J116" s="61"/>
      <c r="K116" s="63"/>
      <c r="L116" s="62"/>
      <c r="M116" s="62"/>
      <c r="O116" s="20"/>
    </row>
    <row r="117" customFormat="false" ht="15" hidden="false" customHeight="false" outlineLevel="0" collapsed="false">
      <c r="O117" s="20"/>
    </row>
    <row r="118" customFormat="false" ht="13.5" hidden="false" customHeight="true" outlineLevel="0" collapsed="false">
      <c r="A118" s="6" t="s">
        <v>1</v>
      </c>
      <c r="B118" s="7" t="s">
        <v>2</v>
      </c>
      <c r="C118" s="7" t="s">
        <v>3</v>
      </c>
      <c r="D118" s="7" t="s">
        <v>4</v>
      </c>
      <c r="E118" s="8" t="s">
        <v>5</v>
      </c>
      <c r="F118" s="8"/>
      <c r="G118" s="8"/>
      <c r="H118" s="8"/>
      <c r="I118" s="8"/>
      <c r="J118" s="7" t="s">
        <v>6</v>
      </c>
      <c r="K118" s="7" t="s">
        <v>7</v>
      </c>
      <c r="L118" s="7"/>
      <c r="M118" s="7"/>
      <c r="O118" s="20"/>
    </row>
    <row r="119" customFormat="false" ht="40.5" hidden="false" customHeight="true" outlineLevel="0" collapsed="false">
      <c r="A119" s="6"/>
      <c r="B119" s="7"/>
      <c r="C119" s="7"/>
      <c r="D119" s="7"/>
      <c r="E119" s="8" t="s">
        <v>8</v>
      </c>
      <c r="F119" s="8" t="s">
        <v>9</v>
      </c>
      <c r="G119" s="8" t="s">
        <v>10</v>
      </c>
      <c r="H119" s="8" t="s">
        <v>11</v>
      </c>
      <c r="I119" s="8" t="s">
        <v>12</v>
      </c>
      <c r="J119" s="7"/>
      <c r="K119" s="7" t="s">
        <v>13</v>
      </c>
      <c r="L119" s="7" t="s">
        <v>14</v>
      </c>
      <c r="M119" s="7" t="s">
        <v>15</v>
      </c>
      <c r="O119" s="20"/>
    </row>
    <row r="120" customFormat="false" ht="15" hidden="false" customHeight="false" outlineLevel="0" collapsed="false">
      <c r="A120" s="64" t="s">
        <v>115</v>
      </c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O120" s="20"/>
    </row>
    <row r="121" customFormat="false" ht="23.85" hidden="false" customHeight="false" outlineLevel="0" collapsed="false">
      <c r="A121" s="65" t="n">
        <v>1</v>
      </c>
      <c r="B121" s="39" t="s">
        <v>116</v>
      </c>
      <c r="C121" s="66" t="n">
        <v>14</v>
      </c>
      <c r="D121" s="67" t="n">
        <v>31</v>
      </c>
      <c r="E121" s="27" t="n">
        <v>38.43</v>
      </c>
      <c r="F121" s="68"/>
      <c r="G121" s="27" t="n">
        <v>462.79</v>
      </c>
      <c r="H121" s="69"/>
      <c r="I121" s="68"/>
      <c r="J121" s="70" t="n">
        <f aca="false">K121/D121</f>
        <v>143.062419354839</v>
      </c>
      <c r="K121" s="71" t="n">
        <f aca="false">L121+M121+E121</f>
        <v>4434.935</v>
      </c>
      <c r="L121" s="71" t="n">
        <f aca="false">F121*1163</f>
        <v>0</v>
      </c>
      <c r="M121" s="71" t="n">
        <f aca="false">G121*9.5</f>
        <v>4396.505</v>
      </c>
      <c r="O121" s="20"/>
    </row>
    <row r="122" customFormat="false" ht="23.85" hidden="false" customHeight="false" outlineLevel="0" collapsed="false">
      <c r="A122" s="65" t="n">
        <v>2</v>
      </c>
      <c r="B122" s="39" t="s">
        <v>117</v>
      </c>
      <c r="C122" s="66" t="n">
        <v>20</v>
      </c>
      <c r="D122" s="67" t="n">
        <v>91.3</v>
      </c>
      <c r="E122" s="27" t="n">
        <v>278.52</v>
      </c>
      <c r="F122" s="68"/>
      <c r="G122" s="27" t="n">
        <v>352.29</v>
      </c>
      <c r="H122" s="69"/>
      <c r="I122" s="68"/>
      <c r="J122" s="72" t="n">
        <f aca="false">K122/D122</f>
        <v>39.7072836801753</v>
      </c>
      <c r="K122" s="71" t="n">
        <f aca="false">L122+M122+E122</f>
        <v>3625.275</v>
      </c>
      <c r="L122" s="71" t="n">
        <f aca="false">F122*1163</f>
        <v>0</v>
      </c>
      <c r="M122" s="71" t="n">
        <f aca="false">G122*9.5</f>
        <v>3346.755</v>
      </c>
      <c r="O122" s="20"/>
    </row>
    <row r="123" customFormat="false" ht="23.85" hidden="false" customHeight="false" outlineLevel="0" collapsed="false">
      <c r="A123" s="65" t="n">
        <v>3</v>
      </c>
      <c r="B123" s="39" t="s">
        <v>118</v>
      </c>
      <c r="C123" s="73"/>
      <c r="D123" s="66" t="n">
        <v>537.4</v>
      </c>
      <c r="E123" s="27" t="n">
        <v>1260.17</v>
      </c>
      <c r="F123" s="27" t="n">
        <v>12.48</v>
      </c>
      <c r="G123" s="68"/>
      <c r="H123" s="74" t="n">
        <v>27.85</v>
      </c>
      <c r="I123" s="68"/>
      <c r="J123" s="72" t="n">
        <f aca="false">K123/D123</f>
        <v>29.3532005954596</v>
      </c>
      <c r="K123" s="71" t="n">
        <f aca="false">L123+M123+E123</f>
        <v>15774.41</v>
      </c>
      <c r="L123" s="71" t="n">
        <f aca="false">F123*1163</f>
        <v>14514.24</v>
      </c>
      <c r="M123" s="71" t="n">
        <f aca="false">G123*9.5</f>
        <v>0</v>
      </c>
      <c r="O123" s="20"/>
    </row>
    <row r="124" customFormat="false" ht="23.85" hidden="false" customHeight="false" outlineLevel="0" collapsed="false">
      <c r="A124" s="65" t="n">
        <v>4</v>
      </c>
      <c r="B124" s="39" t="s">
        <v>119</v>
      </c>
      <c r="C124" s="66" t="n">
        <v>700</v>
      </c>
      <c r="D124" s="67" t="n">
        <v>679</v>
      </c>
      <c r="E124" s="27" t="n">
        <v>2150.17</v>
      </c>
      <c r="F124" s="68"/>
      <c r="G124" s="27" t="n">
        <v>2202.43</v>
      </c>
      <c r="H124" s="69"/>
      <c r="I124" s="68"/>
      <c r="J124" s="72" t="n">
        <f aca="false">K124/D124</f>
        <v>33.9812297496318</v>
      </c>
      <c r="K124" s="71" t="n">
        <f aca="false">L124+M124+E124</f>
        <v>23073.255</v>
      </c>
      <c r="L124" s="71" t="n">
        <f aca="false">F124*1163</f>
        <v>0</v>
      </c>
      <c r="M124" s="71" t="n">
        <f aca="false">G124*9.5</f>
        <v>20923.085</v>
      </c>
      <c r="O124" s="20"/>
    </row>
    <row r="125" customFormat="false" ht="23.85" hidden="false" customHeight="false" outlineLevel="0" collapsed="false">
      <c r="A125" s="65" t="n">
        <v>5</v>
      </c>
      <c r="B125" s="39" t="s">
        <v>120</v>
      </c>
      <c r="C125" s="66" t="n">
        <v>100</v>
      </c>
      <c r="D125" s="66" t="n">
        <v>2559.4</v>
      </c>
      <c r="E125" s="27" t="n">
        <v>11177.16</v>
      </c>
      <c r="F125" s="27" t="n">
        <v>42.46</v>
      </c>
      <c r="G125" s="75"/>
      <c r="H125" s="74" t="n">
        <v>139.05</v>
      </c>
      <c r="I125" s="68"/>
      <c r="J125" s="72" t="n">
        <f aca="false">K125/D125</f>
        <v>23.661069000547</v>
      </c>
      <c r="K125" s="71" t="n">
        <f aca="false">L125+M125+E125</f>
        <v>60558.14</v>
      </c>
      <c r="L125" s="71" t="n">
        <f aca="false">F125*1163</f>
        <v>49380.98</v>
      </c>
      <c r="M125" s="71" t="n">
        <f aca="false">G125*9.5</f>
        <v>0</v>
      </c>
      <c r="O125" s="20"/>
    </row>
    <row r="126" customFormat="false" ht="23.85" hidden="false" customHeight="false" outlineLevel="0" collapsed="false">
      <c r="A126" s="65" t="n">
        <v>6</v>
      </c>
      <c r="B126" s="39" t="s">
        <v>121</v>
      </c>
      <c r="C126" s="66" t="n">
        <v>30</v>
      </c>
      <c r="D126" s="67" t="n">
        <v>137.5</v>
      </c>
      <c r="E126" s="27" t="n">
        <v>350.24</v>
      </c>
      <c r="F126" s="68"/>
      <c r="G126" s="27" t="n">
        <v>278.44</v>
      </c>
      <c r="H126" s="69"/>
      <c r="I126" s="68"/>
      <c r="J126" s="72" t="n">
        <f aca="false">K126/D126</f>
        <v>21.7848727272727</v>
      </c>
      <c r="K126" s="71" t="n">
        <f aca="false">L126+M126+E126</f>
        <v>2995.42</v>
      </c>
      <c r="L126" s="71" t="n">
        <f aca="false">F126*1163</f>
        <v>0</v>
      </c>
      <c r="M126" s="71" t="n">
        <f aca="false">G126*9.5</f>
        <v>2645.18</v>
      </c>
      <c r="O126" s="20"/>
    </row>
    <row r="127" customFormat="false" ht="23.85" hidden="false" customHeight="false" outlineLevel="0" collapsed="false">
      <c r="A127" s="65" t="n">
        <v>7</v>
      </c>
      <c r="B127" s="39" t="s">
        <v>122</v>
      </c>
      <c r="C127" s="66" t="n">
        <v>49</v>
      </c>
      <c r="D127" s="67" t="n">
        <v>675.6</v>
      </c>
      <c r="E127" s="27" t="n">
        <v>5480.15</v>
      </c>
      <c r="F127" s="75"/>
      <c r="G127" s="27" t="n">
        <v>1173.89</v>
      </c>
      <c r="H127" s="74" t="n">
        <v>45.44</v>
      </c>
      <c r="I127" s="68"/>
      <c r="J127" s="72" t="n">
        <f aca="false">K127/D127</f>
        <v>24.6182726465364</v>
      </c>
      <c r="K127" s="71" t="n">
        <f aca="false">L127+M127+E127</f>
        <v>16632.105</v>
      </c>
      <c r="L127" s="71" t="n">
        <f aca="false">F127*1163</f>
        <v>0</v>
      </c>
      <c r="M127" s="71" t="n">
        <f aca="false">G127*9.5</f>
        <v>11151.955</v>
      </c>
      <c r="O127" s="20"/>
    </row>
    <row r="128" customFormat="false" ht="23.85" hidden="false" customHeight="false" outlineLevel="0" collapsed="false">
      <c r="A128" s="65" t="n">
        <v>8</v>
      </c>
      <c r="B128" s="39" t="s">
        <v>123</v>
      </c>
      <c r="C128" s="66" t="n">
        <v>200</v>
      </c>
      <c r="D128" s="67" t="n">
        <v>1185.9</v>
      </c>
      <c r="E128" s="27" t="n">
        <v>2026.13</v>
      </c>
      <c r="F128" s="68"/>
      <c r="G128" s="27" t="n">
        <v>2769.44</v>
      </c>
      <c r="H128" s="74" t="n">
        <v>48.89</v>
      </c>
      <c r="I128" s="68"/>
      <c r="J128" s="72" t="n">
        <f aca="false">K128/D128</f>
        <v>23.8939286617759</v>
      </c>
      <c r="K128" s="71" t="n">
        <f aca="false">L128+M128+E128</f>
        <v>28335.81</v>
      </c>
      <c r="L128" s="71" t="n">
        <f aca="false">F128*1163</f>
        <v>0</v>
      </c>
      <c r="M128" s="71" t="n">
        <f aca="false">G128*9.5</f>
        <v>26309.68</v>
      </c>
      <c r="O128" s="20"/>
    </row>
    <row r="129" customFormat="false" ht="15" hidden="false" customHeight="false" outlineLevel="0" collapsed="false">
      <c r="A129" s="65" t="n">
        <v>9</v>
      </c>
      <c r="B129" s="39" t="s">
        <v>124</v>
      </c>
      <c r="C129" s="66" t="n">
        <v>60</v>
      </c>
      <c r="D129" s="67" t="n">
        <v>938</v>
      </c>
      <c r="E129" s="27" t="n">
        <v>2343.99</v>
      </c>
      <c r="F129" s="68"/>
      <c r="G129" s="27" t="n">
        <v>2169.61</v>
      </c>
      <c r="H129" s="74" t="n">
        <v>32.27</v>
      </c>
      <c r="I129" s="68"/>
      <c r="J129" s="72" t="n">
        <f aca="false">K129/D129</f>
        <v>24.4725852878465</v>
      </c>
      <c r="K129" s="71" t="n">
        <f aca="false">L129+M129+E129</f>
        <v>22955.285</v>
      </c>
      <c r="L129" s="71" t="n">
        <f aca="false">F129*1163</f>
        <v>0</v>
      </c>
      <c r="M129" s="71" t="n">
        <f aca="false">G129*9.5</f>
        <v>20611.295</v>
      </c>
      <c r="O129" s="20"/>
    </row>
    <row r="130" customFormat="false" ht="23.85" hidden="false" customHeight="false" outlineLevel="0" collapsed="false">
      <c r="A130" s="65" t="n">
        <v>10</v>
      </c>
      <c r="B130" s="39" t="s">
        <v>125</v>
      </c>
      <c r="C130" s="66" t="n">
        <v>20</v>
      </c>
      <c r="D130" s="67" t="n">
        <v>552</v>
      </c>
      <c r="E130" s="27" t="n">
        <v>639.09</v>
      </c>
      <c r="F130" s="68"/>
      <c r="G130" s="27" t="n">
        <v>1320.15</v>
      </c>
      <c r="H130" s="69"/>
      <c r="I130" s="68"/>
      <c r="J130" s="72" t="n">
        <f aca="false">K130/D130</f>
        <v>23.8777445652174</v>
      </c>
      <c r="K130" s="71" t="n">
        <f aca="false">L130+M130+E130</f>
        <v>13180.515</v>
      </c>
      <c r="L130" s="71" t="n">
        <f aca="false">F130*1163</f>
        <v>0</v>
      </c>
      <c r="M130" s="71" t="n">
        <f aca="false">G130*9.5</f>
        <v>12541.425</v>
      </c>
      <c r="O130" s="20"/>
    </row>
    <row r="131" customFormat="false" ht="23.85" hidden="false" customHeight="false" outlineLevel="0" collapsed="false">
      <c r="A131" s="65" t="n">
        <v>11</v>
      </c>
      <c r="B131" s="39" t="s">
        <v>126</v>
      </c>
      <c r="C131" s="66" t="n">
        <v>158</v>
      </c>
      <c r="D131" s="67" t="n">
        <v>1599.27</v>
      </c>
      <c r="E131" s="27" t="n">
        <v>7743.54</v>
      </c>
      <c r="F131" s="27" t="n">
        <v>21.3</v>
      </c>
      <c r="G131" s="75"/>
      <c r="H131" s="74" t="n">
        <v>54.06</v>
      </c>
      <c r="I131" s="68"/>
      <c r="J131" s="72" t="n">
        <f aca="false">K131/D131</f>
        <v>20.3314262132098</v>
      </c>
      <c r="K131" s="71" t="n">
        <f aca="false">L131+M131+E131</f>
        <v>32515.44</v>
      </c>
      <c r="L131" s="71" t="n">
        <f aca="false">F131*1163</f>
        <v>24771.9</v>
      </c>
      <c r="M131" s="71" t="n">
        <f aca="false">G131*9.5</f>
        <v>0</v>
      </c>
      <c r="O131" s="20"/>
    </row>
    <row r="132" customFormat="false" ht="15" hidden="false" customHeight="false" outlineLevel="0" collapsed="false">
      <c r="A132" s="65" t="n">
        <v>12</v>
      </c>
      <c r="B132" s="39" t="s">
        <v>127</v>
      </c>
      <c r="C132" s="66" t="n">
        <v>1060</v>
      </c>
      <c r="D132" s="67" t="n">
        <v>1559.27</v>
      </c>
      <c r="E132" s="27" t="n">
        <v>1389.32</v>
      </c>
      <c r="F132" s="68"/>
      <c r="G132" s="27" t="n">
        <v>1151.02</v>
      </c>
      <c r="H132" s="74" t="n">
        <v>23.96</v>
      </c>
      <c r="I132" s="68"/>
      <c r="J132" s="72" t="n">
        <f aca="false">K132/D132</f>
        <v>7.90370493884959</v>
      </c>
      <c r="K132" s="71" t="n">
        <f aca="false">L132+M132+E132</f>
        <v>12324.01</v>
      </c>
      <c r="L132" s="71" t="n">
        <f aca="false">F132*1163</f>
        <v>0</v>
      </c>
      <c r="M132" s="71" t="n">
        <f aca="false">G132*9.5</f>
        <v>10934.69</v>
      </c>
      <c r="O132" s="20"/>
    </row>
    <row r="133" customFormat="false" ht="23.85" hidden="false" customHeight="false" outlineLevel="0" collapsed="false">
      <c r="A133" s="65" t="n">
        <v>13</v>
      </c>
      <c r="B133" s="39" t="s">
        <v>128</v>
      </c>
      <c r="C133" s="66"/>
      <c r="D133" s="67" t="n">
        <v>127.8</v>
      </c>
      <c r="E133" s="27" t="n">
        <v>524.63</v>
      </c>
      <c r="F133" s="76" t="n">
        <v>1.36</v>
      </c>
      <c r="G133" s="77"/>
      <c r="H133" s="69" t="n">
        <v>4.64</v>
      </c>
      <c r="I133" s="68"/>
      <c r="J133" s="72" t="n">
        <f aca="false">K133/D133</f>
        <v>16.4812989045383</v>
      </c>
      <c r="K133" s="71" t="n">
        <f aca="false">L133+M133+E133</f>
        <v>2106.31</v>
      </c>
      <c r="L133" s="71" t="n">
        <f aca="false">F133*1163</f>
        <v>1581.68</v>
      </c>
      <c r="M133" s="71" t="n">
        <f aca="false">G133*9.5</f>
        <v>0</v>
      </c>
      <c r="O133" s="20"/>
    </row>
    <row r="134" customFormat="false" ht="15" hidden="false" customHeight="false" outlineLevel="0" collapsed="false">
      <c r="A134" s="65" t="n">
        <v>14</v>
      </c>
      <c r="B134" s="39" t="s">
        <v>129</v>
      </c>
      <c r="C134" s="78"/>
      <c r="D134" s="79" t="n">
        <v>606.3</v>
      </c>
      <c r="E134" s="27" t="n">
        <v>4897.79</v>
      </c>
      <c r="F134" s="80"/>
      <c r="G134" s="68"/>
      <c r="H134" s="74" t="n">
        <v>17.12</v>
      </c>
      <c r="I134" s="76"/>
      <c r="J134" s="72" t="n">
        <f aca="false">K134/D134</f>
        <v>8.07816262576282</v>
      </c>
      <c r="K134" s="71" t="n">
        <f aca="false">L134+M134+E134</f>
        <v>4897.79</v>
      </c>
      <c r="L134" s="71" t="n">
        <f aca="false">F134*1163</f>
        <v>0</v>
      </c>
      <c r="M134" s="71" t="n">
        <f aca="false">G134*9.5</f>
        <v>0</v>
      </c>
      <c r="O134" s="20"/>
    </row>
    <row r="135" customFormat="false" ht="15" hidden="false" customHeight="false" outlineLevel="0" collapsed="false">
      <c r="A135" s="65" t="n">
        <v>15</v>
      </c>
      <c r="B135" s="39" t="s">
        <v>130</v>
      </c>
      <c r="C135" s="66" t="n">
        <v>10</v>
      </c>
      <c r="D135" s="66" t="n">
        <v>712.92</v>
      </c>
      <c r="E135" s="27" t="n">
        <v>1098.2</v>
      </c>
      <c r="F135" s="68"/>
      <c r="G135" s="68"/>
      <c r="H135" s="74" t="n">
        <v>32.85</v>
      </c>
      <c r="I135" s="68"/>
      <c r="J135" s="72" t="n">
        <f aca="false">K135/D135</f>
        <v>1.54042529316052</v>
      </c>
      <c r="K135" s="71" t="n">
        <f aca="false">L135+M135+E135</f>
        <v>1098.2</v>
      </c>
      <c r="L135" s="71" t="n">
        <f aca="false">F135*1163</f>
        <v>0</v>
      </c>
      <c r="M135" s="71" t="n">
        <f aca="false">G135*9.5</f>
        <v>0</v>
      </c>
      <c r="O135" s="20"/>
    </row>
    <row r="136" customFormat="false" ht="23.85" hidden="false" customHeight="false" outlineLevel="0" collapsed="false">
      <c r="A136" s="65" t="n">
        <v>16</v>
      </c>
      <c r="B136" s="39" t="s">
        <v>131</v>
      </c>
      <c r="C136" s="66" t="n">
        <v>30</v>
      </c>
      <c r="D136" s="67" t="n">
        <v>350</v>
      </c>
      <c r="E136" s="27" t="n">
        <v>484.08</v>
      </c>
      <c r="F136" s="68"/>
      <c r="G136" s="27" t="n">
        <v>34.01</v>
      </c>
      <c r="H136" s="81"/>
      <c r="I136" s="68"/>
      <c r="J136" s="72" t="n">
        <f aca="false">K136/D136</f>
        <v>2.30621428571429</v>
      </c>
      <c r="K136" s="71" t="n">
        <f aca="false">L136+M136+E136</f>
        <v>807.175</v>
      </c>
      <c r="L136" s="71" t="n">
        <f aca="false">F136*1163</f>
        <v>0</v>
      </c>
      <c r="M136" s="71" t="n">
        <f aca="false">G136*9.5</f>
        <v>323.095</v>
      </c>
      <c r="O136" s="20"/>
    </row>
    <row r="137" customFormat="false" ht="23.85" hidden="false" customHeight="false" outlineLevel="0" collapsed="false">
      <c r="A137" s="65" t="n">
        <v>17</v>
      </c>
      <c r="B137" s="39" t="s">
        <v>132</v>
      </c>
      <c r="C137" s="66"/>
      <c r="D137" s="67" t="n">
        <v>1166.8</v>
      </c>
      <c r="E137" s="27" t="n">
        <v>10463.03</v>
      </c>
      <c r="F137" s="68"/>
      <c r="G137" s="77"/>
      <c r="H137" s="69" t="n">
        <v>32.99</v>
      </c>
      <c r="I137" s="68"/>
      <c r="J137" s="72" t="n">
        <f aca="false">K137/D137</f>
        <v>8.96728659581762</v>
      </c>
      <c r="K137" s="71" t="n">
        <f aca="false">L137+M137+E137</f>
        <v>10463.03</v>
      </c>
      <c r="L137" s="71" t="n">
        <f aca="false">F137*1163</f>
        <v>0</v>
      </c>
      <c r="M137" s="71" t="n">
        <f aca="false">G137*9.5</f>
        <v>0</v>
      </c>
      <c r="O137" s="20"/>
    </row>
    <row r="138" customFormat="false" ht="23.85" hidden="false" customHeight="false" outlineLevel="0" collapsed="false">
      <c r="A138" s="65" t="n">
        <v>18</v>
      </c>
      <c r="B138" s="42" t="s">
        <v>133</v>
      </c>
      <c r="C138" s="66"/>
      <c r="D138" s="67" t="n">
        <v>270.2</v>
      </c>
      <c r="E138" s="27" t="n">
        <v>140.04</v>
      </c>
      <c r="F138" s="76" t="n">
        <v>0.56</v>
      </c>
      <c r="G138" s="77"/>
      <c r="H138" s="69" t="n">
        <v>5</v>
      </c>
      <c r="I138" s="68"/>
      <c r="J138" s="72" t="n">
        <f aca="false">K138/D138</f>
        <v>2.92864544781643</v>
      </c>
      <c r="K138" s="71" t="n">
        <f aca="false">L138+M138+E138</f>
        <v>791.32</v>
      </c>
      <c r="L138" s="71" t="n">
        <f aca="false">F138*1163</f>
        <v>651.28</v>
      </c>
      <c r="M138" s="71" t="n">
        <f aca="false">G138*9.5</f>
        <v>0</v>
      </c>
      <c r="O138" s="20"/>
    </row>
    <row r="139" customFormat="false" ht="15" hidden="false" customHeight="false" outlineLevel="0" collapsed="false">
      <c r="A139" s="82"/>
      <c r="B139" s="83" t="s">
        <v>66</v>
      </c>
      <c r="C139" s="84" t="n">
        <f aca="false">SUM(C121:C138)</f>
        <v>2451</v>
      </c>
      <c r="D139" s="84" t="n">
        <f aca="false">SUM(D121:D138)</f>
        <v>13779.66</v>
      </c>
      <c r="E139" s="85" t="n">
        <f aca="false">SUM(E121:E138)</f>
        <v>52484.68</v>
      </c>
      <c r="F139" s="85" t="n">
        <f aca="false">SUM(F121:F138)</f>
        <v>78.16</v>
      </c>
      <c r="G139" s="85" t="n">
        <f aca="false">SUM(G121:G138)</f>
        <v>11914.07</v>
      </c>
      <c r="H139" s="85" t="n">
        <f aca="false">SUM(H121:H138)</f>
        <v>464.12</v>
      </c>
      <c r="I139" s="85" t="n">
        <f aca="false">SUM(I121:I138)</f>
        <v>0</v>
      </c>
      <c r="J139" s="86"/>
      <c r="K139" s="86"/>
      <c r="L139" s="86"/>
      <c r="M139" s="87"/>
      <c r="O139" s="20"/>
    </row>
    <row r="140" customFormat="false" ht="15" hidden="false" customHeight="false" outlineLevel="0" collapsed="false">
      <c r="A140" s="82"/>
      <c r="B140" s="83" t="s">
        <v>67</v>
      </c>
      <c r="C140" s="84"/>
      <c r="D140" s="84"/>
      <c r="E140" s="85"/>
      <c r="F140" s="85"/>
      <c r="G140" s="85"/>
      <c r="H140" s="85"/>
      <c r="I140" s="88"/>
      <c r="J140" s="89" t="n">
        <f aca="false">SUM(J121:J138)/18</f>
        <v>25.3860983652317</v>
      </c>
      <c r="K140" s="87"/>
      <c r="L140" s="87"/>
      <c r="M140" s="87"/>
      <c r="O140" s="20"/>
    </row>
    <row r="141" customFormat="false" ht="15" hidden="false" customHeight="false" outlineLevel="0" collapsed="false">
      <c r="O141" s="20"/>
    </row>
    <row r="142" customFormat="false" ht="15" hidden="false" customHeight="false" outlineLevel="0" collapsed="false">
      <c r="O142" s="20"/>
    </row>
    <row r="143" customFormat="false" ht="13.5" hidden="false" customHeight="true" outlineLevel="0" collapsed="false">
      <c r="A143" s="6" t="s">
        <v>1</v>
      </c>
      <c r="B143" s="7" t="s">
        <v>2</v>
      </c>
      <c r="C143" s="7" t="s">
        <v>3</v>
      </c>
      <c r="D143" s="7" t="s">
        <v>4</v>
      </c>
      <c r="E143" s="8" t="s">
        <v>5</v>
      </c>
      <c r="F143" s="8"/>
      <c r="G143" s="8"/>
      <c r="H143" s="8"/>
      <c r="I143" s="8"/>
      <c r="J143" s="7" t="s">
        <v>6</v>
      </c>
      <c r="K143" s="7" t="s">
        <v>7</v>
      </c>
      <c r="L143" s="7"/>
      <c r="M143" s="7"/>
      <c r="O143" s="20"/>
    </row>
    <row r="144" customFormat="false" ht="45" hidden="false" customHeight="true" outlineLevel="0" collapsed="false">
      <c r="A144" s="6"/>
      <c r="B144" s="7"/>
      <c r="C144" s="7"/>
      <c r="D144" s="7"/>
      <c r="E144" s="8" t="s">
        <v>8</v>
      </c>
      <c r="F144" s="8" t="s">
        <v>9</v>
      </c>
      <c r="G144" s="8" t="s">
        <v>10</v>
      </c>
      <c r="H144" s="8" t="s">
        <v>11</v>
      </c>
      <c r="I144" s="8" t="s">
        <v>12</v>
      </c>
      <c r="J144" s="7"/>
      <c r="K144" s="7" t="s">
        <v>13</v>
      </c>
      <c r="L144" s="7" t="s">
        <v>14</v>
      </c>
      <c r="M144" s="7" t="s">
        <v>15</v>
      </c>
      <c r="O144" s="20"/>
    </row>
    <row r="145" customFormat="false" ht="15" hidden="false" customHeight="false" outlineLevel="0" collapsed="false">
      <c r="A145" s="64" t="s">
        <v>134</v>
      </c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O145" s="20"/>
    </row>
    <row r="146" customFormat="false" ht="35.05" hidden="false" customHeight="false" outlineLevel="0" collapsed="false">
      <c r="A146" s="90" t="n">
        <v>1</v>
      </c>
      <c r="B146" s="91" t="s">
        <v>135</v>
      </c>
      <c r="C146" s="92" t="n">
        <v>756</v>
      </c>
      <c r="D146" s="92" t="n">
        <v>5466</v>
      </c>
      <c r="E146" s="27" t="n">
        <v>8006.61</v>
      </c>
      <c r="F146" s="27" t="n">
        <v>483.71</v>
      </c>
      <c r="G146" s="68"/>
      <c r="H146" s="27" t="n">
        <v>225.28</v>
      </c>
      <c r="I146" s="68"/>
      <c r="J146" s="93" t="n">
        <f aca="false">K146/D146</f>
        <v>104.383706549579</v>
      </c>
      <c r="K146" s="76" t="n">
        <f aca="false">L146+M146+E146</f>
        <v>570561.34</v>
      </c>
      <c r="L146" s="76" t="n">
        <f aca="false">F146*1163</f>
        <v>562554.73</v>
      </c>
      <c r="M146" s="76" t="n">
        <f aca="false">G146*9.5</f>
        <v>0</v>
      </c>
      <c r="O146" s="20"/>
    </row>
    <row r="147" customFormat="false" ht="23.85" hidden="false" customHeight="false" outlineLevel="0" collapsed="false">
      <c r="A147" s="90" t="n">
        <v>2</v>
      </c>
      <c r="B147" s="94" t="s">
        <v>136</v>
      </c>
      <c r="C147" s="92" t="n">
        <v>810</v>
      </c>
      <c r="D147" s="92" t="n">
        <v>11225.1</v>
      </c>
      <c r="E147" s="27" t="n">
        <v>25200.98</v>
      </c>
      <c r="F147" s="27" t="n">
        <v>198.69</v>
      </c>
      <c r="G147" s="27" t="n">
        <v>5406.44</v>
      </c>
      <c r="H147" s="27" t="n">
        <v>825.28</v>
      </c>
      <c r="I147" s="68"/>
      <c r="J147" s="93" t="n">
        <f aca="false">K147/D147</f>
        <v>27.4063153112222</v>
      </c>
      <c r="K147" s="76" t="n">
        <f aca="false">L147+M147+E147</f>
        <v>307638.63</v>
      </c>
      <c r="L147" s="76" t="n">
        <f aca="false">F147*1163</f>
        <v>231076.47</v>
      </c>
      <c r="M147" s="76" t="n">
        <f aca="false">G147*9.5</f>
        <v>51361.18</v>
      </c>
      <c r="O147" s="20"/>
    </row>
    <row r="148" customFormat="false" ht="23.85" hidden="false" customHeight="false" outlineLevel="0" collapsed="false">
      <c r="A148" s="90" t="n">
        <v>3</v>
      </c>
      <c r="B148" s="91" t="s">
        <v>137</v>
      </c>
      <c r="C148" s="92" t="n">
        <v>50</v>
      </c>
      <c r="D148" s="92" t="n">
        <v>391</v>
      </c>
      <c r="E148" s="27" t="n">
        <v>649</v>
      </c>
      <c r="F148" s="80"/>
      <c r="G148" s="76" t="n">
        <v>1851.05</v>
      </c>
      <c r="H148" s="77"/>
      <c r="I148" s="77"/>
      <c r="J148" s="93" t="n">
        <f aca="false">K148/D148</f>
        <v>46.6342071611253</v>
      </c>
      <c r="K148" s="76" t="n">
        <f aca="false">L148+M148+E148</f>
        <v>18233.975</v>
      </c>
      <c r="L148" s="76" t="n">
        <f aca="false">F148*1163</f>
        <v>0</v>
      </c>
      <c r="M148" s="76" t="n">
        <f aca="false">G148*9.5</f>
        <v>17584.975</v>
      </c>
      <c r="O148" s="20"/>
    </row>
    <row r="149" customFormat="false" ht="23.85" hidden="false" customHeight="false" outlineLevel="0" collapsed="false">
      <c r="A149" s="90" t="n">
        <v>4</v>
      </c>
      <c r="B149" s="91" t="s">
        <v>138</v>
      </c>
      <c r="C149" s="92" t="n">
        <v>40</v>
      </c>
      <c r="D149" s="92" t="n">
        <v>193</v>
      </c>
      <c r="E149" s="27" t="n">
        <v>525.36</v>
      </c>
      <c r="F149" s="80"/>
      <c r="G149" s="76" t="n">
        <v>579.12</v>
      </c>
      <c r="H149" s="27" t="n">
        <v>2.62</v>
      </c>
      <c r="I149" s="77"/>
      <c r="J149" s="93" t="n">
        <f aca="false">K149/D149</f>
        <v>31.2279792746114</v>
      </c>
      <c r="K149" s="76" t="n">
        <f aca="false">L149+M149+E149</f>
        <v>6027</v>
      </c>
      <c r="L149" s="76" t="n">
        <f aca="false">F149*1163</f>
        <v>0</v>
      </c>
      <c r="M149" s="76" t="n">
        <f aca="false">G149*9.5</f>
        <v>5501.64</v>
      </c>
      <c r="O149" s="20"/>
    </row>
    <row r="150" customFormat="false" ht="35.05" hidden="false" customHeight="false" outlineLevel="0" collapsed="false">
      <c r="A150" s="90" t="n">
        <v>5</v>
      </c>
      <c r="B150" s="91" t="s">
        <v>139</v>
      </c>
      <c r="C150" s="95" t="n">
        <v>135</v>
      </c>
      <c r="D150" s="92" t="n">
        <v>845</v>
      </c>
      <c r="E150" s="27" t="n">
        <v>3502.34</v>
      </c>
      <c r="F150" s="27" t="n">
        <v>14.79</v>
      </c>
      <c r="G150" s="68"/>
      <c r="H150" s="27" t="n">
        <v>27.34</v>
      </c>
      <c r="I150" s="27" t="n">
        <v>8.62</v>
      </c>
      <c r="J150" s="93" t="n">
        <f aca="false">K150/D150</f>
        <v>24.5007218934911</v>
      </c>
      <c r="K150" s="76" t="n">
        <f aca="false">L150+M150+E150</f>
        <v>20703.11</v>
      </c>
      <c r="L150" s="76" t="n">
        <f aca="false">F150*1163</f>
        <v>17200.77</v>
      </c>
      <c r="M150" s="76" t="n">
        <f aca="false">G150*9.5</f>
        <v>0</v>
      </c>
      <c r="O150" s="20"/>
    </row>
    <row r="151" customFormat="false" ht="35.05" hidden="false" customHeight="false" outlineLevel="0" collapsed="false">
      <c r="A151" s="90" t="n">
        <v>6</v>
      </c>
      <c r="B151" s="94" t="s">
        <v>140</v>
      </c>
      <c r="C151" s="92" t="n">
        <v>761</v>
      </c>
      <c r="D151" s="92" t="n">
        <v>2193</v>
      </c>
      <c r="E151" s="27" t="n">
        <v>3893.32</v>
      </c>
      <c r="F151" s="27" t="n">
        <v>84.35</v>
      </c>
      <c r="G151" s="68"/>
      <c r="H151" s="27" t="n">
        <v>95.51</v>
      </c>
      <c r="I151" s="76" t="n">
        <v>4.62</v>
      </c>
      <c r="J151" s="93" t="n">
        <f aca="false">K151/D151</f>
        <v>46.5081486548108</v>
      </c>
      <c r="K151" s="76" t="n">
        <f aca="false">L151+M151+E151</f>
        <v>101992.37</v>
      </c>
      <c r="L151" s="76" t="n">
        <f aca="false">F151*1163</f>
        <v>98099.05</v>
      </c>
      <c r="M151" s="76" t="n">
        <f aca="false">G151*9.5</f>
        <v>0</v>
      </c>
      <c r="O151" s="20"/>
    </row>
    <row r="152" customFormat="false" ht="23.85" hidden="false" customHeight="false" outlineLevel="0" collapsed="false">
      <c r="A152" s="90" t="n">
        <v>7</v>
      </c>
      <c r="B152" s="91" t="s">
        <v>141</v>
      </c>
      <c r="C152" s="92" t="n">
        <v>125</v>
      </c>
      <c r="D152" s="92" t="n">
        <v>616.3</v>
      </c>
      <c r="E152" s="27" t="n">
        <v>1692.01</v>
      </c>
      <c r="F152" s="27" t="n">
        <v>11.35</v>
      </c>
      <c r="G152" s="68"/>
      <c r="H152" s="27" t="n">
        <v>18.35</v>
      </c>
      <c r="I152" s="77"/>
      <c r="J152" s="93" t="n">
        <f aca="false">K152/D152</f>
        <v>24.1636540645789</v>
      </c>
      <c r="K152" s="76" t="n">
        <f aca="false">L152+M152+E152</f>
        <v>14892.06</v>
      </c>
      <c r="L152" s="76" t="n">
        <f aca="false">F152*1163</f>
        <v>13200.05</v>
      </c>
      <c r="M152" s="76" t="n">
        <f aca="false">G152*9.5</f>
        <v>0</v>
      </c>
      <c r="O152" s="20"/>
    </row>
    <row r="153" customFormat="false" ht="35.05" hidden="false" customHeight="false" outlineLevel="0" collapsed="false">
      <c r="A153" s="90" t="n">
        <v>8</v>
      </c>
      <c r="B153" s="94" t="s">
        <v>142</v>
      </c>
      <c r="C153" s="92" t="n">
        <v>1995</v>
      </c>
      <c r="D153" s="92" t="n">
        <v>25949</v>
      </c>
      <c r="E153" s="27" t="n">
        <v>37629.69</v>
      </c>
      <c r="F153" s="27" t="n">
        <v>434.63</v>
      </c>
      <c r="G153" s="68"/>
      <c r="H153" s="27" t="n">
        <v>4281.67</v>
      </c>
      <c r="I153" s="68"/>
      <c r="J153" s="93" t="n">
        <f aca="false">K153/D153</f>
        <v>20.929684380901</v>
      </c>
      <c r="K153" s="76" t="n">
        <f aca="false">L153+M153+E153</f>
        <v>543104.38</v>
      </c>
      <c r="L153" s="76" t="n">
        <f aca="false">F153*1163</f>
        <v>505474.69</v>
      </c>
      <c r="M153" s="76" t="n">
        <f aca="false">G153*9.5</f>
        <v>0</v>
      </c>
      <c r="O153" s="20"/>
    </row>
    <row r="154" customFormat="false" ht="46.25" hidden="false" customHeight="false" outlineLevel="0" collapsed="false">
      <c r="A154" s="90" t="n">
        <v>9</v>
      </c>
      <c r="B154" s="94" t="s">
        <v>143</v>
      </c>
      <c r="C154" s="92" t="n">
        <v>1031</v>
      </c>
      <c r="D154" s="92" t="n">
        <v>5112</v>
      </c>
      <c r="E154" s="27" t="n">
        <v>13808.16</v>
      </c>
      <c r="F154" s="27" t="n">
        <v>101.09</v>
      </c>
      <c r="G154" s="68"/>
      <c r="H154" s="27" t="n">
        <v>232.45</v>
      </c>
      <c r="I154" s="68"/>
      <c r="J154" s="93" t="n">
        <f aca="false">K154/D154</f>
        <v>25.6994972613459</v>
      </c>
      <c r="K154" s="76" t="n">
        <f aca="false">L154+M154+E154</f>
        <v>131375.83</v>
      </c>
      <c r="L154" s="76" t="n">
        <f aca="false">F154*1163</f>
        <v>117567.67</v>
      </c>
      <c r="M154" s="76" t="n">
        <f aca="false">G154*9.5</f>
        <v>0</v>
      </c>
      <c r="O154" s="20"/>
    </row>
    <row r="155" customFormat="false" ht="23.85" hidden="false" customHeight="false" outlineLevel="0" collapsed="false">
      <c r="A155" s="90" t="n">
        <v>10</v>
      </c>
      <c r="B155" s="94" t="s">
        <v>144</v>
      </c>
      <c r="C155" s="92" t="n">
        <v>1125</v>
      </c>
      <c r="D155" s="92" t="n">
        <v>8890</v>
      </c>
      <c r="E155" s="27" t="n">
        <v>5784.28</v>
      </c>
      <c r="F155" s="27" t="n">
        <v>108.4</v>
      </c>
      <c r="G155" s="68"/>
      <c r="H155" s="27" t="n">
        <v>477.97</v>
      </c>
      <c r="I155" s="76" t="n">
        <v>12.91</v>
      </c>
      <c r="J155" s="93" t="n">
        <f aca="false">K155/D155</f>
        <v>14.8316625421822</v>
      </c>
      <c r="K155" s="76" t="n">
        <f aca="false">L155+M155+E155</f>
        <v>131853.48</v>
      </c>
      <c r="L155" s="76" t="n">
        <f aca="false">F155*1163</f>
        <v>126069.2</v>
      </c>
      <c r="M155" s="76" t="n">
        <f aca="false">G155*9.5</f>
        <v>0</v>
      </c>
      <c r="O155" s="20"/>
    </row>
    <row r="156" customFormat="false" ht="35.05" hidden="false" customHeight="false" outlineLevel="0" collapsed="false">
      <c r="A156" s="90" t="n">
        <v>11</v>
      </c>
      <c r="B156" s="94" t="s">
        <v>145</v>
      </c>
      <c r="C156" s="92" t="n">
        <v>910</v>
      </c>
      <c r="D156" s="92" t="n">
        <v>2539.5</v>
      </c>
      <c r="E156" s="27" t="n">
        <v>9500.39</v>
      </c>
      <c r="F156" s="27" t="n">
        <v>13.65</v>
      </c>
      <c r="G156" s="27" t="n">
        <v>5.76</v>
      </c>
      <c r="H156" s="27" t="n">
        <v>158.61</v>
      </c>
      <c r="I156" s="76" t="n">
        <v>42.5</v>
      </c>
      <c r="J156" s="93" t="n">
        <f aca="false">K156/D156</f>
        <v>10.0138058672967</v>
      </c>
      <c r="K156" s="76" t="n">
        <f aca="false">L156+M156+E156</f>
        <v>25430.06</v>
      </c>
      <c r="L156" s="76" t="n">
        <f aca="false">F156*1163</f>
        <v>15874.95</v>
      </c>
      <c r="M156" s="76" t="n">
        <f aca="false">G156*9.5</f>
        <v>54.72</v>
      </c>
      <c r="O156" s="20"/>
    </row>
    <row r="157" customFormat="false" ht="23.85" hidden="false" customHeight="false" outlineLevel="0" collapsed="false">
      <c r="A157" s="90" t="n">
        <v>12</v>
      </c>
      <c r="B157" s="94" t="s">
        <v>146</v>
      </c>
      <c r="C157" s="92" t="n">
        <v>130</v>
      </c>
      <c r="D157" s="92" t="n">
        <v>2840.4</v>
      </c>
      <c r="E157" s="76" t="n">
        <v>10827.13</v>
      </c>
      <c r="F157" s="68"/>
      <c r="G157" s="68"/>
      <c r="H157" s="27" t="n">
        <v>178.58</v>
      </c>
      <c r="I157" s="68"/>
      <c r="J157" s="93" t="n">
        <f aca="false">K157/D157</f>
        <v>3.81183284044501</v>
      </c>
      <c r="K157" s="76" t="n">
        <f aca="false">L157+M157+E157</f>
        <v>10827.13</v>
      </c>
      <c r="L157" s="76" t="n">
        <f aca="false">F157*1163</f>
        <v>0</v>
      </c>
      <c r="M157" s="76" t="n">
        <f aca="false">G157*9.5</f>
        <v>0</v>
      </c>
      <c r="O157" s="20"/>
    </row>
    <row r="158" customFormat="false" ht="23.85" hidden="false" customHeight="false" outlineLevel="0" collapsed="false">
      <c r="A158" s="90" t="n">
        <v>13</v>
      </c>
      <c r="B158" s="91" t="s">
        <v>147</v>
      </c>
      <c r="C158" s="92" t="n">
        <v>50</v>
      </c>
      <c r="D158" s="92" t="n">
        <v>241</v>
      </c>
      <c r="E158" s="27" t="n">
        <v>843.52</v>
      </c>
      <c r="F158" s="80"/>
      <c r="G158" s="68"/>
      <c r="H158" s="27" t="n">
        <v>5.74</v>
      </c>
      <c r="I158" s="77"/>
      <c r="J158" s="93" t="n">
        <f aca="false">K158/D158</f>
        <v>3.50008298755187</v>
      </c>
      <c r="K158" s="76" t="n">
        <f aca="false">L158+M158+E158</f>
        <v>843.52</v>
      </c>
      <c r="L158" s="76" t="n">
        <f aca="false">F158*1163</f>
        <v>0</v>
      </c>
      <c r="M158" s="76" t="n">
        <f aca="false">G158*9.5</f>
        <v>0</v>
      </c>
      <c r="O158" s="20"/>
    </row>
    <row r="159" customFormat="false" ht="35.05" hidden="false" customHeight="false" outlineLevel="0" collapsed="false">
      <c r="A159" s="90" t="n">
        <v>14</v>
      </c>
      <c r="B159" s="91" t="s">
        <v>148</v>
      </c>
      <c r="C159" s="92" t="n">
        <v>35</v>
      </c>
      <c r="D159" s="92" t="n">
        <v>217</v>
      </c>
      <c r="E159" s="27" t="n">
        <v>0</v>
      </c>
      <c r="F159" s="80"/>
      <c r="G159" s="68"/>
      <c r="H159" s="27"/>
      <c r="I159" s="77"/>
      <c r="J159" s="93" t="n">
        <f aca="false">K159/D159</f>
        <v>0</v>
      </c>
      <c r="K159" s="76" t="n">
        <f aca="false">L159+M159+E159</f>
        <v>0</v>
      </c>
      <c r="L159" s="76" t="n">
        <f aca="false">F159*1163</f>
        <v>0</v>
      </c>
      <c r="M159" s="76" t="n">
        <f aca="false">G159*9.5</f>
        <v>0</v>
      </c>
      <c r="O159" s="20"/>
    </row>
    <row r="160" customFormat="false" ht="15" hidden="false" customHeight="false" outlineLevel="0" collapsed="false">
      <c r="A160" s="82"/>
      <c r="B160" s="83" t="s">
        <v>66</v>
      </c>
      <c r="C160" s="84" t="n">
        <f aca="false">SUM(C146:C159)</f>
        <v>7953</v>
      </c>
      <c r="D160" s="84" t="n">
        <f aca="false">SUM(D146:D159)</f>
        <v>66718.3</v>
      </c>
      <c r="E160" s="85" t="n">
        <f aca="false">SUM(E146:E159)</f>
        <v>121862.79</v>
      </c>
      <c r="F160" s="85" t="n">
        <f aca="false">SUM(F146:F159)</f>
        <v>1450.66</v>
      </c>
      <c r="G160" s="85" t="n">
        <f aca="false">SUM(G146:G159)</f>
        <v>7842.37</v>
      </c>
      <c r="H160" s="85" t="n">
        <f aca="false">SUM(H146:H159)</f>
        <v>6529.4</v>
      </c>
      <c r="I160" s="85" t="n">
        <f aca="false">SUM(I146:I159)</f>
        <v>68.65</v>
      </c>
      <c r="J160" s="87"/>
      <c r="K160" s="87"/>
      <c r="L160" s="87"/>
      <c r="M160" s="87"/>
      <c r="O160" s="96"/>
    </row>
    <row r="161" customFormat="false" ht="15" hidden="false" customHeight="false" outlineLevel="0" collapsed="false">
      <c r="A161" s="82"/>
      <c r="B161" s="83" t="s">
        <v>67</v>
      </c>
      <c r="C161" s="84"/>
      <c r="D161" s="84"/>
      <c r="E161" s="85"/>
      <c r="F161" s="85"/>
      <c r="G161" s="85"/>
      <c r="H161" s="85"/>
      <c r="I161" s="97"/>
      <c r="J161" s="97" t="n">
        <f aca="false">SUM(J146:J158)/13</f>
        <v>29.5085614453186</v>
      </c>
      <c r="K161" s="87"/>
      <c r="L161" s="87"/>
      <c r="M161" s="87"/>
      <c r="O161" s="96"/>
    </row>
    <row r="162" customFormat="false" ht="15" hidden="false" customHeight="false" outlineLevel="0" collapsed="false">
      <c r="C162" s="59"/>
      <c r="D162" s="59"/>
      <c r="E162" s="60"/>
      <c r="F162" s="60"/>
      <c r="G162" s="60"/>
      <c r="H162" s="60"/>
      <c r="I162" s="60"/>
      <c r="J162" s="59"/>
      <c r="K162" s="62"/>
      <c r="L162" s="62"/>
      <c r="M162" s="62"/>
      <c r="O162" s="96"/>
    </row>
    <row r="163" customFormat="false" ht="15" hidden="true" customHeight="false" outlineLevel="0" collapsed="false">
      <c r="C163" s="59"/>
      <c r="D163" s="59"/>
      <c r="E163" s="60"/>
      <c r="F163" s="60"/>
      <c r="G163" s="60"/>
      <c r="H163" s="60"/>
      <c r="I163" s="60"/>
      <c r="J163" s="59"/>
      <c r="K163" s="62"/>
      <c r="L163" s="62"/>
      <c r="M163" s="62"/>
      <c r="O163" s="96"/>
    </row>
    <row r="164" customFormat="false" ht="15" hidden="true" customHeight="false" outlineLevel="0" collapsed="false">
      <c r="C164" s="59"/>
      <c r="D164" s="59"/>
      <c r="E164" s="60"/>
      <c r="F164" s="60"/>
      <c r="G164" s="60"/>
      <c r="H164" s="60"/>
      <c r="I164" s="60"/>
      <c r="J164" s="59"/>
      <c r="K164" s="62"/>
      <c r="L164" s="62"/>
      <c r="M164" s="62"/>
      <c r="O164" s="96"/>
    </row>
    <row r="165" customFormat="false" ht="15" hidden="false" customHeight="false" outlineLevel="0" collapsed="false">
      <c r="H165" s="60"/>
      <c r="I165" s="60"/>
      <c r="J165" s="59"/>
      <c r="O165" s="96"/>
    </row>
    <row r="166" customFormat="false" ht="15" hidden="false" customHeight="false" outlineLevel="0" collapsed="false">
      <c r="H166" s="60"/>
      <c r="I166" s="60"/>
      <c r="J166" s="59"/>
      <c r="O166" s="96"/>
    </row>
    <row r="167" customFormat="false" ht="15" hidden="false" customHeight="false" outlineLevel="0" collapsed="false">
      <c r="H167" s="60"/>
      <c r="I167" s="60"/>
      <c r="J167" s="59"/>
      <c r="O167" s="96"/>
    </row>
    <row r="168" customFormat="false" ht="13.5" hidden="false" customHeight="true" outlineLevel="0" collapsed="false">
      <c r="A168" s="6" t="s">
        <v>1</v>
      </c>
      <c r="B168" s="7" t="s">
        <v>2</v>
      </c>
      <c r="C168" s="7" t="s">
        <v>3</v>
      </c>
      <c r="D168" s="7" t="s">
        <v>4</v>
      </c>
      <c r="E168" s="8" t="s">
        <v>5</v>
      </c>
      <c r="F168" s="8"/>
      <c r="G168" s="8"/>
      <c r="H168" s="8"/>
      <c r="I168" s="8"/>
      <c r="J168" s="7" t="s">
        <v>6</v>
      </c>
      <c r="K168" s="7" t="s">
        <v>7</v>
      </c>
      <c r="L168" s="7"/>
      <c r="M168" s="7"/>
      <c r="O168" s="96"/>
    </row>
    <row r="169" customFormat="false" ht="45.75" hidden="false" customHeight="true" outlineLevel="0" collapsed="false">
      <c r="A169" s="6"/>
      <c r="B169" s="7"/>
      <c r="C169" s="7"/>
      <c r="D169" s="7"/>
      <c r="E169" s="8" t="s">
        <v>8</v>
      </c>
      <c r="F169" s="8" t="s">
        <v>9</v>
      </c>
      <c r="G169" s="8" t="s">
        <v>10</v>
      </c>
      <c r="H169" s="8" t="s">
        <v>11</v>
      </c>
      <c r="I169" s="8" t="s">
        <v>12</v>
      </c>
      <c r="J169" s="7"/>
      <c r="K169" s="7" t="s">
        <v>13</v>
      </c>
      <c r="L169" s="7" t="s">
        <v>14</v>
      </c>
      <c r="M169" s="7" t="s">
        <v>15</v>
      </c>
      <c r="O169" s="96"/>
    </row>
    <row r="170" customFormat="false" ht="15" hidden="false" customHeight="false" outlineLevel="0" collapsed="false">
      <c r="A170" s="64" t="s">
        <v>149</v>
      </c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O170" s="96"/>
    </row>
    <row r="171" customFormat="false" ht="15" hidden="false" customHeight="false" outlineLevel="0" collapsed="false">
      <c r="A171" s="65" t="n">
        <v>1</v>
      </c>
      <c r="B171" s="39" t="s">
        <v>150</v>
      </c>
      <c r="C171" s="66" t="n">
        <v>50</v>
      </c>
      <c r="D171" s="66" t="n">
        <v>122.1</v>
      </c>
      <c r="E171" s="98" t="n">
        <v>4079.33</v>
      </c>
      <c r="F171" s="99"/>
      <c r="G171" s="99"/>
      <c r="H171" s="99"/>
      <c r="I171" s="99"/>
      <c r="J171" s="100" t="n">
        <f aca="false">K171/D171</f>
        <v>33.4097461097461</v>
      </c>
      <c r="K171" s="101" t="n">
        <f aca="false">L171+M171+E171</f>
        <v>4079.33</v>
      </c>
      <c r="L171" s="102" t="n">
        <f aca="false">F171*1163</f>
        <v>0</v>
      </c>
      <c r="M171" s="102" t="n">
        <f aca="false">G171*9.5</f>
        <v>0</v>
      </c>
      <c r="O171" s="96"/>
    </row>
    <row r="172" customFormat="false" ht="23.85" hidden="false" customHeight="false" outlineLevel="0" collapsed="false">
      <c r="A172" s="65" t="n">
        <v>2</v>
      </c>
      <c r="B172" s="39" t="s">
        <v>151</v>
      </c>
      <c r="C172" s="66" t="n">
        <v>50</v>
      </c>
      <c r="D172" s="66" t="n">
        <v>426.8</v>
      </c>
      <c r="E172" s="98" t="n">
        <v>480.87</v>
      </c>
      <c r="F172" s="98" t="n">
        <v>11.41</v>
      </c>
      <c r="G172" s="99"/>
      <c r="H172" s="98" t="n">
        <v>5</v>
      </c>
      <c r="I172" s="98" t="n">
        <v>1</v>
      </c>
      <c r="J172" s="100" t="n">
        <f aca="false">K172/D172</f>
        <v>32.2181349578257</v>
      </c>
      <c r="K172" s="101" t="n">
        <f aca="false">L172+M172+E172</f>
        <v>13750.7</v>
      </c>
      <c r="L172" s="101" t="n">
        <f aca="false">F172*1163</f>
        <v>13269.83</v>
      </c>
      <c r="M172" s="102" t="n">
        <f aca="false">G172*9.5</f>
        <v>0</v>
      </c>
      <c r="O172" s="96"/>
    </row>
    <row r="173" customFormat="false" ht="15" hidden="false" customHeight="false" outlineLevel="0" collapsed="false">
      <c r="A173" s="65" t="n">
        <v>3</v>
      </c>
      <c r="B173" s="39" t="s">
        <v>152</v>
      </c>
      <c r="C173" s="66" t="n">
        <v>90</v>
      </c>
      <c r="D173" s="66" t="n">
        <v>761.3</v>
      </c>
      <c r="E173" s="98" t="n">
        <v>475.92</v>
      </c>
      <c r="F173" s="98" t="n">
        <v>15.68</v>
      </c>
      <c r="G173" s="99"/>
      <c r="H173" s="98" t="n">
        <v>7.8</v>
      </c>
      <c r="I173" s="98" t="n">
        <v>0</v>
      </c>
      <c r="J173" s="100" t="n">
        <f aca="false">K173/D173</f>
        <v>24.5786943386313</v>
      </c>
      <c r="K173" s="101" t="n">
        <f aca="false">L173+M173+E173</f>
        <v>18711.76</v>
      </c>
      <c r="L173" s="102" t="n">
        <f aca="false">F173*1163</f>
        <v>18235.84</v>
      </c>
      <c r="M173" s="102" t="n">
        <f aca="false">G173*9.5</f>
        <v>0</v>
      </c>
      <c r="O173" s="96"/>
    </row>
    <row r="174" customFormat="false" ht="15" hidden="false" customHeight="false" outlineLevel="0" collapsed="false">
      <c r="A174" s="65" t="n">
        <v>4</v>
      </c>
      <c r="B174" s="39" t="s">
        <v>153</v>
      </c>
      <c r="C174" s="66" t="n">
        <v>13</v>
      </c>
      <c r="D174" s="66" t="n">
        <v>273.5</v>
      </c>
      <c r="E174" s="98" t="n">
        <v>4513.39</v>
      </c>
      <c r="F174" s="99"/>
      <c r="G174" s="99"/>
      <c r="H174" s="98" t="n">
        <v>5.53</v>
      </c>
      <c r="I174" s="103"/>
      <c r="J174" s="100" t="n">
        <f aca="false">K174/D174</f>
        <v>16.5023400365631</v>
      </c>
      <c r="K174" s="101" t="n">
        <f aca="false">L174+M174+E174</f>
        <v>4513.39</v>
      </c>
      <c r="L174" s="102" t="n">
        <f aca="false">F174*1163</f>
        <v>0</v>
      </c>
      <c r="M174" s="102" t="n">
        <f aca="false">G174*9.5</f>
        <v>0</v>
      </c>
      <c r="O174" s="96"/>
    </row>
    <row r="175" customFormat="false" ht="23.85" hidden="false" customHeight="false" outlineLevel="0" collapsed="false">
      <c r="A175" s="65" t="n">
        <v>5</v>
      </c>
      <c r="B175" s="39" t="s">
        <v>154</v>
      </c>
      <c r="C175" s="66" t="n">
        <v>28</v>
      </c>
      <c r="D175" s="66" t="n">
        <v>150</v>
      </c>
      <c r="E175" s="98" t="n">
        <v>3720.6</v>
      </c>
      <c r="F175" s="99"/>
      <c r="G175" s="99"/>
      <c r="H175" s="99"/>
      <c r="I175" s="103"/>
      <c r="J175" s="100" t="n">
        <f aca="false">K175/D175</f>
        <v>24.804</v>
      </c>
      <c r="K175" s="101" t="n">
        <f aca="false">L175+M175+E175</f>
        <v>3720.6</v>
      </c>
      <c r="L175" s="102" t="n">
        <f aca="false">F175*1163</f>
        <v>0</v>
      </c>
      <c r="M175" s="102" t="n">
        <f aca="false">G175*9.5</f>
        <v>0</v>
      </c>
      <c r="O175" s="96"/>
    </row>
    <row r="176" customFormat="false" ht="15" hidden="false" customHeight="false" outlineLevel="0" collapsed="false">
      <c r="A176" s="65" t="n">
        <v>6</v>
      </c>
      <c r="B176" s="39" t="s">
        <v>155</v>
      </c>
      <c r="C176" s="66" t="n">
        <v>20</v>
      </c>
      <c r="D176" s="66" t="n">
        <v>417.57</v>
      </c>
      <c r="E176" s="98" t="n">
        <v>339.67</v>
      </c>
      <c r="F176" s="99"/>
      <c r="G176" s="98" t="n">
        <v>948.82</v>
      </c>
      <c r="H176" s="98" t="n">
        <v>5</v>
      </c>
      <c r="I176" s="103"/>
      <c r="J176" s="100" t="n">
        <f aca="false">K176/D176</f>
        <v>22.3997413607299</v>
      </c>
      <c r="K176" s="101" t="n">
        <f aca="false">L176+M176+E176</f>
        <v>9353.46</v>
      </c>
      <c r="L176" s="102" t="n">
        <f aca="false">F176*1163</f>
        <v>0</v>
      </c>
      <c r="M176" s="102" t="n">
        <f aca="false">G176*9.5</f>
        <v>9013.79</v>
      </c>
      <c r="O176" s="96"/>
    </row>
    <row r="177" customFormat="false" ht="15" hidden="false" customHeight="false" outlineLevel="0" collapsed="false">
      <c r="A177" s="65" t="n">
        <v>7</v>
      </c>
      <c r="B177" s="39" t="s">
        <v>156</v>
      </c>
      <c r="C177" s="66" t="n">
        <v>65</v>
      </c>
      <c r="D177" s="66" t="n">
        <v>1025.9</v>
      </c>
      <c r="E177" s="98" t="n">
        <v>948.93</v>
      </c>
      <c r="F177" s="99"/>
      <c r="G177" s="98" t="n">
        <v>2646.51</v>
      </c>
      <c r="H177" s="98" t="n">
        <v>4.61</v>
      </c>
      <c r="I177" s="103"/>
      <c r="J177" s="100" t="n">
        <f aca="false">K177/D177</f>
        <v>25.432084023784</v>
      </c>
      <c r="K177" s="101" t="n">
        <f aca="false">L177+M177+E177</f>
        <v>26090.775</v>
      </c>
      <c r="L177" s="102" t="n">
        <f aca="false">F177*1163</f>
        <v>0</v>
      </c>
      <c r="M177" s="102" t="n">
        <f aca="false">G177*9.5</f>
        <v>25141.845</v>
      </c>
      <c r="O177" s="96"/>
    </row>
    <row r="178" customFormat="false" ht="15" hidden="false" customHeight="false" outlineLevel="0" collapsed="false">
      <c r="A178" s="65" t="n">
        <v>8</v>
      </c>
      <c r="B178" s="39" t="s">
        <v>157</v>
      </c>
      <c r="C178" s="66" t="n">
        <v>52</v>
      </c>
      <c r="D178" s="66" t="n">
        <v>1060.2</v>
      </c>
      <c r="E178" s="98" t="n">
        <v>226.13</v>
      </c>
      <c r="F178" s="98" t="n">
        <v>16.41</v>
      </c>
      <c r="G178" s="99"/>
      <c r="H178" s="98" t="n">
        <v>7.63</v>
      </c>
      <c r="I178" s="103"/>
      <c r="J178" s="100" t="n">
        <f aca="false">K178/D178</f>
        <v>18.214450103754</v>
      </c>
      <c r="K178" s="101" t="n">
        <f aca="false">L178+M178+E178</f>
        <v>19310.96</v>
      </c>
      <c r="L178" s="102" t="n">
        <f aca="false">F178*1163</f>
        <v>19084.83</v>
      </c>
      <c r="M178" s="102" t="n">
        <f aca="false">G178*9.5</f>
        <v>0</v>
      </c>
      <c r="O178" s="96"/>
    </row>
    <row r="179" customFormat="false" ht="15" hidden="false" customHeight="false" outlineLevel="0" collapsed="false">
      <c r="A179" s="65" t="n">
        <v>9</v>
      </c>
      <c r="B179" s="39" t="s">
        <v>158</v>
      </c>
      <c r="C179" s="66" t="n">
        <v>8</v>
      </c>
      <c r="D179" s="66" t="n">
        <v>285</v>
      </c>
      <c r="E179" s="98" t="n">
        <v>146.54</v>
      </c>
      <c r="F179" s="99"/>
      <c r="G179" s="98" t="n">
        <v>516.96</v>
      </c>
      <c r="H179" s="98" t="n">
        <v>1</v>
      </c>
      <c r="I179" s="103"/>
      <c r="J179" s="100" t="n">
        <f aca="false">K179/D179</f>
        <v>17.7461754385965</v>
      </c>
      <c r="K179" s="101" t="n">
        <f aca="false">L179+M179+E179</f>
        <v>5057.66</v>
      </c>
      <c r="L179" s="102" t="n">
        <f aca="false">F179*1163</f>
        <v>0</v>
      </c>
      <c r="M179" s="102" t="n">
        <f aca="false">G179*9.5</f>
        <v>4911.12</v>
      </c>
      <c r="O179" s="96"/>
    </row>
    <row r="180" customFormat="false" ht="15" hidden="false" customHeight="false" outlineLevel="0" collapsed="false">
      <c r="A180" s="65" t="n">
        <v>10</v>
      </c>
      <c r="B180" s="39" t="s">
        <v>159</v>
      </c>
      <c r="C180" s="66" t="n">
        <v>200</v>
      </c>
      <c r="D180" s="66" t="n">
        <v>1766.1</v>
      </c>
      <c r="E180" s="98" t="n">
        <v>509.5</v>
      </c>
      <c r="F180" s="98" t="n">
        <v>35.65</v>
      </c>
      <c r="G180" s="99"/>
      <c r="H180" s="98" t="n">
        <v>20</v>
      </c>
      <c r="I180" s="103"/>
      <c r="J180" s="100" t="n">
        <f aca="false">K180/D180</f>
        <v>23.7644810599626</v>
      </c>
      <c r="K180" s="101" t="n">
        <f aca="false">L180+M180+E180</f>
        <v>41970.45</v>
      </c>
      <c r="L180" s="102" t="n">
        <f aca="false">F180*1163</f>
        <v>41460.95</v>
      </c>
      <c r="M180" s="102" t="n">
        <f aca="false">G180*9.5</f>
        <v>0</v>
      </c>
      <c r="O180" s="96"/>
    </row>
    <row r="181" customFormat="false" ht="15" hidden="false" customHeight="false" outlineLevel="0" collapsed="false">
      <c r="A181" s="65" t="n">
        <v>11</v>
      </c>
      <c r="B181" s="39" t="s">
        <v>160</v>
      </c>
      <c r="C181" s="66" t="n">
        <v>20</v>
      </c>
      <c r="D181" s="66" t="n">
        <v>170.4</v>
      </c>
      <c r="E181" s="98" t="n">
        <v>76.06</v>
      </c>
      <c r="F181" s="99"/>
      <c r="G181" s="98" t="n">
        <v>332.74</v>
      </c>
      <c r="H181" s="99"/>
      <c r="I181" s="103"/>
      <c r="J181" s="100" t="n">
        <f aca="false">K181/D181</f>
        <v>18.9970070422535</v>
      </c>
      <c r="K181" s="101" t="n">
        <f aca="false">L181+M181+E181</f>
        <v>3237.09</v>
      </c>
      <c r="L181" s="102" t="n">
        <f aca="false">F181*1163</f>
        <v>0</v>
      </c>
      <c r="M181" s="102" t="n">
        <f aca="false">G181*9.5</f>
        <v>3161.03</v>
      </c>
      <c r="O181" s="96"/>
    </row>
    <row r="182" customFormat="false" ht="15" hidden="false" customHeight="false" outlineLevel="0" collapsed="false">
      <c r="A182" s="65" t="n">
        <v>12</v>
      </c>
      <c r="B182" s="39" t="s">
        <v>161</v>
      </c>
      <c r="C182" s="66" t="n">
        <v>500</v>
      </c>
      <c r="D182" s="66" t="n">
        <v>2129.3</v>
      </c>
      <c r="E182" s="98" t="n">
        <v>1047.15</v>
      </c>
      <c r="F182" s="98" t="n">
        <v>31.27</v>
      </c>
      <c r="G182" s="99"/>
      <c r="H182" s="98" t="n">
        <v>27.18</v>
      </c>
      <c r="I182" s="103"/>
      <c r="J182" s="100" t="n">
        <f aca="false">K182/D182</f>
        <v>17.5711078758277</v>
      </c>
      <c r="K182" s="101" t="n">
        <f aca="false">L182+M182+E182</f>
        <v>37414.16</v>
      </c>
      <c r="L182" s="102" t="n">
        <f aca="false">F182*1163</f>
        <v>36367.01</v>
      </c>
      <c r="M182" s="102" t="n">
        <f aca="false">G182*9.5</f>
        <v>0</v>
      </c>
      <c r="O182" s="96"/>
    </row>
    <row r="183" customFormat="false" ht="15" hidden="false" customHeight="false" outlineLevel="0" collapsed="false">
      <c r="A183" s="65" t="n">
        <v>13</v>
      </c>
      <c r="B183" s="39" t="s">
        <v>162</v>
      </c>
      <c r="C183" s="66" t="n">
        <v>701</v>
      </c>
      <c r="D183" s="66" t="n">
        <v>2911</v>
      </c>
      <c r="E183" s="98" t="n">
        <v>1016.78</v>
      </c>
      <c r="F183" s="98" t="n">
        <v>35.71</v>
      </c>
      <c r="G183" s="99"/>
      <c r="H183" s="98" t="n">
        <v>28.21</v>
      </c>
      <c r="I183" s="103"/>
      <c r="J183" s="100" t="n">
        <f aca="false">K183/D183</f>
        <v>14.6161147372037</v>
      </c>
      <c r="K183" s="101" t="n">
        <f aca="false">L183+M183+E183</f>
        <v>42547.51</v>
      </c>
      <c r="L183" s="102" t="n">
        <f aca="false">F183*1163</f>
        <v>41530.73</v>
      </c>
      <c r="M183" s="102" t="n">
        <f aca="false">G183*9.5</f>
        <v>0</v>
      </c>
      <c r="O183" s="96"/>
    </row>
    <row r="184" customFormat="false" ht="23.85" hidden="false" customHeight="false" outlineLevel="0" collapsed="false">
      <c r="A184" s="65" t="n">
        <v>14</v>
      </c>
      <c r="B184" s="39" t="s">
        <v>163</v>
      </c>
      <c r="C184" s="66" t="n">
        <v>1151</v>
      </c>
      <c r="D184" s="66" t="n">
        <v>3136.7</v>
      </c>
      <c r="E184" s="98" t="n">
        <v>2241.2</v>
      </c>
      <c r="F184" s="104" t="n">
        <v>64.23</v>
      </c>
      <c r="G184" s="99"/>
      <c r="H184" s="98" t="n">
        <v>44.25</v>
      </c>
      <c r="I184" s="103"/>
      <c r="J184" s="100" t="n">
        <f aca="false">K184/D184</f>
        <v>24.5291835368381</v>
      </c>
      <c r="K184" s="101" t="n">
        <f aca="false">L184+M184+E184</f>
        <v>76940.69</v>
      </c>
      <c r="L184" s="102" t="n">
        <f aca="false">F184*1163</f>
        <v>74699.49</v>
      </c>
      <c r="M184" s="102" t="n">
        <f aca="false">G184*9.5</f>
        <v>0</v>
      </c>
      <c r="O184" s="96"/>
    </row>
    <row r="185" customFormat="false" ht="15" hidden="false" customHeight="false" outlineLevel="0" collapsed="false">
      <c r="A185" s="65" t="n">
        <v>15</v>
      </c>
      <c r="B185" s="39" t="s">
        <v>164</v>
      </c>
      <c r="C185" s="66" t="n">
        <v>410</v>
      </c>
      <c r="D185" s="66" t="n">
        <v>1300.8</v>
      </c>
      <c r="E185" s="98" t="n">
        <v>516.39</v>
      </c>
      <c r="F185" s="98" t="n">
        <v>14.51</v>
      </c>
      <c r="G185" s="99"/>
      <c r="H185" s="98" t="n">
        <v>16.82</v>
      </c>
      <c r="I185" s="103"/>
      <c r="J185" s="100" t="n">
        <f aca="false">K185/D185</f>
        <v>13.369864698647</v>
      </c>
      <c r="K185" s="101" t="n">
        <f aca="false">L185+M185+E185</f>
        <v>17391.52</v>
      </c>
      <c r="L185" s="102" t="n">
        <f aca="false">F185*1163</f>
        <v>16875.13</v>
      </c>
      <c r="M185" s="102" t="n">
        <f aca="false">G185*9.5</f>
        <v>0</v>
      </c>
      <c r="O185" s="96"/>
    </row>
    <row r="186" customFormat="false" ht="15" hidden="false" customHeight="false" outlineLevel="0" collapsed="false">
      <c r="A186" s="65" t="n">
        <v>16</v>
      </c>
      <c r="B186" s="39" t="s">
        <v>165</v>
      </c>
      <c r="C186" s="66" t="n">
        <v>10</v>
      </c>
      <c r="D186" s="66" t="n">
        <v>372.8</v>
      </c>
      <c r="E186" s="98" t="n">
        <v>61.66</v>
      </c>
      <c r="F186" s="99"/>
      <c r="G186" s="98" t="n">
        <v>449.54</v>
      </c>
      <c r="H186" s="103" t="n">
        <v>1</v>
      </c>
      <c r="I186" s="103"/>
      <c r="J186" s="100" t="n">
        <f aca="false">K186/D186</f>
        <v>11.6209495708154</v>
      </c>
      <c r="K186" s="101" t="n">
        <f aca="false">L186+M186+E186</f>
        <v>4332.29</v>
      </c>
      <c r="L186" s="102" t="n">
        <f aca="false">F186*1163</f>
        <v>0</v>
      </c>
      <c r="M186" s="102" t="n">
        <f aca="false">G186*9.5</f>
        <v>4270.63</v>
      </c>
      <c r="O186" s="96"/>
    </row>
    <row r="187" customFormat="false" ht="15" hidden="false" customHeight="false" outlineLevel="0" collapsed="false">
      <c r="A187" s="65" t="n">
        <v>17</v>
      </c>
      <c r="B187" s="39" t="s">
        <v>166</v>
      </c>
      <c r="C187" s="66" t="n">
        <v>6</v>
      </c>
      <c r="D187" s="66" t="n">
        <v>26</v>
      </c>
      <c r="E187" s="98" t="n">
        <v>5.8</v>
      </c>
      <c r="F187" s="99"/>
      <c r="G187" s="98" t="n">
        <v>157.6</v>
      </c>
      <c r="H187" s="99"/>
      <c r="I187" s="103"/>
      <c r="J187" s="100" t="n">
        <f aca="false">K187/D187</f>
        <v>57.8076923076923</v>
      </c>
      <c r="K187" s="101" t="n">
        <f aca="false">L187+M187+E187</f>
        <v>1503</v>
      </c>
      <c r="L187" s="102" t="n">
        <f aca="false">F187*1163</f>
        <v>0</v>
      </c>
      <c r="M187" s="102" t="n">
        <f aca="false">G187*9.5</f>
        <v>1497.2</v>
      </c>
      <c r="O187" s="96"/>
    </row>
    <row r="188" customFormat="false" ht="15" hidden="false" customHeight="false" outlineLevel="0" collapsed="false">
      <c r="A188" s="65" t="n">
        <v>18</v>
      </c>
      <c r="B188" s="39" t="s">
        <v>167</v>
      </c>
      <c r="C188" s="66" t="n">
        <v>64</v>
      </c>
      <c r="D188" s="66" t="n">
        <v>236.7</v>
      </c>
      <c r="E188" s="98" t="n">
        <v>634.67</v>
      </c>
      <c r="F188" s="99"/>
      <c r="G188" s="99"/>
      <c r="H188" s="98" t="n">
        <v>1</v>
      </c>
      <c r="I188" s="98" t="n">
        <v>0</v>
      </c>
      <c r="J188" s="100" t="n">
        <f aca="false">K188/D188</f>
        <v>2.68132657372201</v>
      </c>
      <c r="K188" s="101" t="n">
        <f aca="false">L188+M188+E188</f>
        <v>634.67</v>
      </c>
      <c r="L188" s="102" t="n">
        <f aca="false">F188*1163</f>
        <v>0</v>
      </c>
      <c r="M188" s="102" t="n">
        <f aca="false">G188*9.5</f>
        <v>0</v>
      </c>
      <c r="O188" s="96"/>
    </row>
    <row r="189" customFormat="false" ht="15" hidden="false" customHeight="false" outlineLevel="0" collapsed="false">
      <c r="A189" s="65" t="n">
        <v>19</v>
      </c>
      <c r="B189" s="39" t="s">
        <v>168</v>
      </c>
      <c r="C189" s="66" t="n">
        <v>64</v>
      </c>
      <c r="D189" s="66" t="n">
        <v>376.7</v>
      </c>
      <c r="E189" s="98" t="n">
        <v>976.39</v>
      </c>
      <c r="F189" s="99"/>
      <c r="G189" s="99"/>
      <c r="H189" s="98" t="n">
        <v>3</v>
      </c>
      <c r="I189" s="103"/>
      <c r="J189" s="100" t="n">
        <f aca="false">K189/D189</f>
        <v>2.59195646402973</v>
      </c>
      <c r="K189" s="101" t="n">
        <f aca="false">L189+M189+E189</f>
        <v>976.39</v>
      </c>
      <c r="L189" s="102" t="n">
        <f aca="false">F189*1163</f>
        <v>0</v>
      </c>
      <c r="M189" s="102" t="n">
        <f aca="false">G189*9.5</f>
        <v>0</v>
      </c>
      <c r="O189" s="96"/>
    </row>
    <row r="190" customFormat="false" ht="23.85" hidden="false" customHeight="false" outlineLevel="0" collapsed="false">
      <c r="A190" s="65" t="n">
        <v>20</v>
      </c>
      <c r="B190" s="39" t="s">
        <v>169</v>
      </c>
      <c r="C190" s="66" t="n">
        <v>90</v>
      </c>
      <c r="D190" s="66" t="n">
        <v>143.2</v>
      </c>
      <c r="E190" s="98" t="n">
        <v>226.68</v>
      </c>
      <c r="F190" s="99"/>
      <c r="G190" s="99"/>
      <c r="H190" s="98" t="n">
        <v>2.18</v>
      </c>
      <c r="I190" s="98" t="n">
        <v>0</v>
      </c>
      <c r="J190" s="100" t="n">
        <f aca="false">K190/D190</f>
        <v>1.58296089385475</v>
      </c>
      <c r="K190" s="101" t="n">
        <f aca="false">L190+M190+E190</f>
        <v>226.68</v>
      </c>
      <c r="L190" s="102" t="n">
        <f aca="false">F190*1163</f>
        <v>0</v>
      </c>
      <c r="M190" s="102" t="n">
        <f aca="false">G190*9.5</f>
        <v>0</v>
      </c>
      <c r="O190" s="96"/>
    </row>
    <row r="191" customFormat="false" ht="23.85" hidden="false" customHeight="false" outlineLevel="0" collapsed="false">
      <c r="A191" s="65" t="n">
        <v>21</v>
      </c>
      <c r="B191" s="39" t="s">
        <v>170</v>
      </c>
      <c r="C191" s="66" t="n">
        <v>11</v>
      </c>
      <c r="D191" s="66" t="n">
        <v>600.23</v>
      </c>
      <c r="E191" s="98" t="n">
        <v>2080.64</v>
      </c>
      <c r="F191" s="99"/>
      <c r="G191" s="99"/>
      <c r="H191" s="105"/>
      <c r="I191" s="103"/>
      <c r="J191" s="100" t="n">
        <f aca="false">K191/D191</f>
        <v>3.46640454492445</v>
      </c>
      <c r="K191" s="101" t="n">
        <f aca="false">L191+M191+E191</f>
        <v>2080.64</v>
      </c>
      <c r="L191" s="102" t="n">
        <f aca="false">F191*1163</f>
        <v>0</v>
      </c>
      <c r="M191" s="102" t="n">
        <f aca="false">G191*9.5</f>
        <v>0</v>
      </c>
      <c r="O191" s="96"/>
    </row>
    <row r="192" customFormat="false" ht="15" hidden="false" customHeight="false" outlineLevel="0" collapsed="false">
      <c r="A192" s="65" t="n">
        <v>22</v>
      </c>
      <c r="B192" s="39" t="s">
        <v>171</v>
      </c>
      <c r="C192" s="66" t="n">
        <v>50</v>
      </c>
      <c r="D192" s="66" t="n">
        <v>45</v>
      </c>
      <c r="E192" s="98" t="n">
        <v>124.48</v>
      </c>
      <c r="F192" s="99"/>
      <c r="G192" s="99"/>
      <c r="H192" s="99"/>
      <c r="I192" s="103"/>
      <c r="J192" s="100" t="n">
        <f aca="false">K192/D192</f>
        <v>2.76622222222222</v>
      </c>
      <c r="K192" s="101" t="n">
        <f aca="false">L192+M192+E192</f>
        <v>124.48</v>
      </c>
      <c r="L192" s="102" t="n">
        <f aca="false">F192*1163</f>
        <v>0</v>
      </c>
      <c r="M192" s="102" t="n">
        <f aca="false">G192*9.5</f>
        <v>0</v>
      </c>
      <c r="O192" s="96"/>
    </row>
    <row r="193" customFormat="false" ht="15" hidden="false" customHeight="false" outlineLevel="0" collapsed="false">
      <c r="A193" s="65" t="n">
        <v>23</v>
      </c>
      <c r="B193" s="39" t="s">
        <v>172</v>
      </c>
      <c r="C193" s="66" t="n">
        <v>63</v>
      </c>
      <c r="D193" s="66" t="n">
        <v>198.3</v>
      </c>
      <c r="E193" s="98" t="n">
        <v>135.7</v>
      </c>
      <c r="F193" s="99"/>
      <c r="G193" s="99"/>
      <c r="H193" s="98" t="n">
        <v>1</v>
      </c>
      <c r="I193" s="103"/>
      <c r="J193" s="100" t="n">
        <f aca="false">K193/D193</f>
        <v>0.684316691880988</v>
      </c>
      <c r="K193" s="101" t="n">
        <f aca="false">L193+M193+E193</f>
        <v>135.7</v>
      </c>
      <c r="L193" s="102" t="n">
        <f aca="false">F193*1163</f>
        <v>0</v>
      </c>
      <c r="M193" s="102" t="n">
        <f aca="false">G193*9.5</f>
        <v>0</v>
      </c>
      <c r="O193" s="96"/>
    </row>
    <row r="194" customFormat="false" ht="15" hidden="false" customHeight="false" outlineLevel="0" collapsed="false">
      <c r="A194" s="65" t="n">
        <v>24</v>
      </c>
      <c r="B194" s="39" t="s">
        <v>173</v>
      </c>
      <c r="C194" s="66" t="n">
        <v>47</v>
      </c>
      <c r="D194" s="66" t="n">
        <v>194.4</v>
      </c>
      <c r="E194" s="98" t="n">
        <v>209.06</v>
      </c>
      <c r="F194" s="99"/>
      <c r="G194" s="99"/>
      <c r="H194" s="98" t="n">
        <v>2.18</v>
      </c>
      <c r="I194" s="103"/>
      <c r="J194" s="100" t="n">
        <f aca="false">K194/D194</f>
        <v>1.07541152263374</v>
      </c>
      <c r="K194" s="101" t="n">
        <f aca="false">L194+M194+E194</f>
        <v>209.06</v>
      </c>
      <c r="L194" s="102" t="n">
        <f aca="false">F194*1163</f>
        <v>0</v>
      </c>
      <c r="M194" s="102" t="n">
        <f aca="false">G194*9.5</f>
        <v>0</v>
      </c>
      <c r="O194" s="96"/>
    </row>
    <row r="195" customFormat="false" ht="15" hidden="false" customHeight="false" outlineLevel="0" collapsed="false">
      <c r="A195" s="65" t="n">
        <v>25</v>
      </c>
      <c r="B195" s="39" t="s">
        <v>174</v>
      </c>
      <c r="C195" s="66" t="n">
        <v>20</v>
      </c>
      <c r="D195" s="66" t="n">
        <v>372.8</v>
      </c>
      <c r="E195" s="98" t="n">
        <v>373.37</v>
      </c>
      <c r="F195" s="99"/>
      <c r="G195" s="99"/>
      <c r="H195" s="99"/>
      <c r="I195" s="103"/>
      <c r="J195" s="100" t="n">
        <f aca="false">K195/D195</f>
        <v>1.00152896995708</v>
      </c>
      <c r="K195" s="101" t="n">
        <f aca="false">L195+M195+E195</f>
        <v>373.37</v>
      </c>
      <c r="L195" s="102" t="n">
        <f aca="false">F195*1163</f>
        <v>0</v>
      </c>
      <c r="M195" s="102" t="n">
        <f aca="false">G195*9.5</f>
        <v>0</v>
      </c>
      <c r="O195" s="96"/>
    </row>
    <row r="196" customFormat="false" ht="23.85" hidden="false" customHeight="false" outlineLevel="0" collapsed="false">
      <c r="A196" s="65" t="n">
        <v>26</v>
      </c>
      <c r="B196" s="39" t="s">
        <v>175</v>
      </c>
      <c r="C196" s="66" t="n">
        <v>127</v>
      </c>
      <c r="D196" s="66" t="n">
        <v>422</v>
      </c>
      <c r="E196" s="98" t="n">
        <v>558.83</v>
      </c>
      <c r="F196" s="99"/>
      <c r="G196" s="99"/>
      <c r="H196" s="98" t="n">
        <v>4.62</v>
      </c>
      <c r="I196" s="103"/>
      <c r="J196" s="100" t="n">
        <f aca="false">K196/D196</f>
        <v>1.32424170616114</v>
      </c>
      <c r="K196" s="101" t="n">
        <f aca="false">L196+M196+E196</f>
        <v>558.83</v>
      </c>
      <c r="L196" s="102" t="n">
        <f aca="false">F196*1163</f>
        <v>0</v>
      </c>
      <c r="M196" s="102" t="n">
        <f aca="false">G196*9.5</f>
        <v>0</v>
      </c>
      <c r="O196" s="96"/>
    </row>
    <row r="197" customFormat="false" ht="15" hidden="false" customHeight="false" outlineLevel="0" collapsed="false">
      <c r="A197" s="65" t="n">
        <v>27</v>
      </c>
      <c r="B197" s="39" t="s">
        <v>176</v>
      </c>
      <c r="C197" s="66" t="n">
        <v>20</v>
      </c>
      <c r="D197" s="66" t="n">
        <v>987</v>
      </c>
      <c r="E197" s="98" t="n">
        <v>1019.54</v>
      </c>
      <c r="F197" s="99"/>
      <c r="G197" s="99"/>
      <c r="H197" s="98" t="n">
        <v>5.61</v>
      </c>
      <c r="I197" s="103"/>
      <c r="J197" s="100" t="n">
        <f aca="false">K197/D197</f>
        <v>1.032968591692</v>
      </c>
      <c r="K197" s="101" t="n">
        <f aca="false">L197+M197+E197</f>
        <v>1019.54</v>
      </c>
      <c r="L197" s="102" t="n">
        <f aca="false">F197*1163</f>
        <v>0</v>
      </c>
      <c r="M197" s="102" t="n">
        <f aca="false">G197*9.5</f>
        <v>0</v>
      </c>
      <c r="O197" s="96"/>
    </row>
    <row r="198" customFormat="false" ht="23.85" hidden="false" customHeight="false" outlineLevel="0" collapsed="false">
      <c r="A198" s="65" t="n">
        <v>28</v>
      </c>
      <c r="B198" s="39" t="s">
        <v>177</v>
      </c>
      <c r="C198" s="66" t="n">
        <v>114</v>
      </c>
      <c r="D198" s="66" t="n">
        <v>471.9</v>
      </c>
      <c r="E198" s="98" t="n">
        <v>391.38</v>
      </c>
      <c r="F198" s="99"/>
      <c r="G198" s="99"/>
      <c r="H198" s="98" t="n">
        <v>7.62</v>
      </c>
      <c r="I198" s="98" t="n">
        <v>1</v>
      </c>
      <c r="J198" s="100" t="n">
        <f aca="false">K198/D198</f>
        <v>0.829370629370629</v>
      </c>
      <c r="K198" s="101" t="n">
        <f aca="false">L198+M198+E198</f>
        <v>391.38</v>
      </c>
      <c r="L198" s="102" t="n">
        <f aca="false">F198*1163</f>
        <v>0</v>
      </c>
      <c r="M198" s="102" t="n">
        <f aca="false">G198*9.5</f>
        <v>0</v>
      </c>
      <c r="O198" s="96"/>
    </row>
    <row r="199" customFormat="false" ht="15" hidden="false" customHeight="false" outlineLevel="0" collapsed="false">
      <c r="A199" s="65" t="n">
        <v>29</v>
      </c>
      <c r="B199" s="39" t="s">
        <v>178</v>
      </c>
      <c r="C199" s="66" t="n">
        <v>62</v>
      </c>
      <c r="D199" s="66" t="n">
        <v>154.2</v>
      </c>
      <c r="E199" s="98" t="n">
        <v>40.89</v>
      </c>
      <c r="F199" s="99"/>
      <c r="G199" s="99"/>
      <c r="H199" s="98" t="n">
        <v>3.62</v>
      </c>
      <c r="I199" s="103"/>
      <c r="J199" s="100" t="n">
        <f aca="false">K199/D199</f>
        <v>0.265175097276265</v>
      </c>
      <c r="K199" s="101" t="n">
        <f aca="false">L199+M199+E199</f>
        <v>40.89</v>
      </c>
      <c r="L199" s="102" t="n">
        <f aca="false">F199*1163</f>
        <v>0</v>
      </c>
      <c r="M199" s="102" t="n">
        <f aca="false">G199*9.5</f>
        <v>0</v>
      </c>
      <c r="O199" s="96"/>
    </row>
    <row r="200" customFormat="false" ht="15" hidden="false" customHeight="false" outlineLevel="0" collapsed="false">
      <c r="A200" s="65" t="n">
        <v>30</v>
      </c>
      <c r="B200" s="39" t="s">
        <v>179</v>
      </c>
      <c r="C200" s="66" t="n">
        <v>32</v>
      </c>
      <c r="D200" s="66" t="n">
        <v>84.5</v>
      </c>
      <c r="E200" s="98" t="n">
        <v>46.27</v>
      </c>
      <c r="F200" s="99"/>
      <c r="G200" s="99"/>
      <c r="H200" s="98" t="n">
        <v>1</v>
      </c>
      <c r="I200" s="98" t="n">
        <v>0</v>
      </c>
      <c r="J200" s="100" t="n">
        <f aca="false">K200/D200</f>
        <v>0.547573964497041</v>
      </c>
      <c r="K200" s="101" t="n">
        <f aca="false">L200+M200+E200</f>
        <v>46.27</v>
      </c>
      <c r="L200" s="102" t="n">
        <f aca="false">F200*1163</f>
        <v>0</v>
      </c>
      <c r="M200" s="102" t="n">
        <f aca="false">G200*9.5</f>
        <v>0</v>
      </c>
      <c r="O200" s="96"/>
    </row>
    <row r="201" customFormat="false" ht="15" hidden="false" customHeight="false" outlineLevel="0" collapsed="false">
      <c r="A201" s="65" t="n">
        <v>31</v>
      </c>
      <c r="B201" s="39" t="s">
        <v>180</v>
      </c>
      <c r="C201" s="66" t="n">
        <v>15</v>
      </c>
      <c r="D201" s="66" t="n">
        <v>277</v>
      </c>
      <c r="E201" s="98" t="n">
        <v>449.29</v>
      </c>
      <c r="F201" s="99"/>
      <c r="G201" s="99"/>
      <c r="H201" s="99"/>
      <c r="I201" s="103"/>
      <c r="J201" s="100" t="n">
        <f aca="false">K201/D201</f>
        <v>1.62198555956679</v>
      </c>
      <c r="K201" s="101" t="n">
        <f aca="false">L201+M201+E201</f>
        <v>449.29</v>
      </c>
      <c r="L201" s="102" t="n">
        <f aca="false">F201*1163</f>
        <v>0</v>
      </c>
      <c r="M201" s="102" t="n">
        <f aca="false">G201*9.5</f>
        <v>0</v>
      </c>
      <c r="O201" s="96"/>
    </row>
    <row r="202" customFormat="false" ht="15" hidden="false" customHeight="false" outlineLevel="0" collapsed="false">
      <c r="A202" s="65" t="n">
        <v>32</v>
      </c>
      <c r="B202" s="39" t="s">
        <v>181</v>
      </c>
      <c r="C202" s="66" t="n">
        <v>55</v>
      </c>
      <c r="D202" s="66" t="n">
        <v>56</v>
      </c>
      <c r="E202" s="98" t="n">
        <v>20.61</v>
      </c>
      <c r="F202" s="99"/>
      <c r="G202" s="99"/>
      <c r="H202" s="99"/>
      <c r="I202" s="99"/>
      <c r="J202" s="100" t="n">
        <f aca="false">K202/D202</f>
        <v>0.368035714285714</v>
      </c>
      <c r="K202" s="101" t="n">
        <f aca="false">L202+M202+E202</f>
        <v>20.61</v>
      </c>
      <c r="L202" s="102" t="n">
        <f aca="false">F202*1163</f>
        <v>0</v>
      </c>
      <c r="M202" s="102" t="n">
        <f aca="false">G202*9.5</f>
        <v>0</v>
      </c>
      <c r="O202" s="96"/>
    </row>
    <row r="203" customFormat="false" ht="15" hidden="false" customHeight="false" outlineLevel="0" collapsed="false">
      <c r="A203" s="65" t="n">
        <v>33</v>
      </c>
      <c r="B203" s="39" t="s">
        <v>182</v>
      </c>
      <c r="C203" s="66" t="n">
        <v>57</v>
      </c>
      <c r="D203" s="66" t="n">
        <v>240.1</v>
      </c>
      <c r="E203" s="98" t="n">
        <v>108.06</v>
      </c>
      <c r="F203" s="99"/>
      <c r="G203" s="99"/>
      <c r="H203" s="98" t="n">
        <v>1.63</v>
      </c>
      <c r="I203" s="99"/>
      <c r="J203" s="100" t="n">
        <f aca="false">K203/D203</f>
        <v>0.45006247396918</v>
      </c>
      <c r="K203" s="101" t="n">
        <f aca="false">L203+M203+E203</f>
        <v>108.06</v>
      </c>
      <c r="L203" s="102" t="n">
        <f aca="false">F203*1163</f>
        <v>0</v>
      </c>
      <c r="M203" s="102" t="n">
        <f aca="false">G203*9.5</f>
        <v>0</v>
      </c>
      <c r="O203" s="96"/>
    </row>
    <row r="204" customFormat="false" ht="15" hidden="false" customHeight="false" outlineLevel="0" collapsed="false">
      <c r="A204" s="65" t="n">
        <v>34</v>
      </c>
      <c r="B204" s="39" t="s">
        <v>183</v>
      </c>
      <c r="C204" s="66" t="n">
        <v>9</v>
      </c>
      <c r="D204" s="66" t="n">
        <v>131.83</v>
      </c>
      <c r="E204" s="98" t="n">
        <v>108.12</v>
      </c>
      <c r="F204" s="99"/>
      <c r="G204" s="99"/>
      <c r="H204" s="99"/>
      <c r="I204" s="99"/>
      <c r="J204" s="100" t="n">
        <f aca="false">K204/D204</f>
        <v>0.820147159220208</v>
      </c>
      <c r="K204" s="101" t="n">
        <f aca="false">L204+M204+E204</f>
        <v>108.12</v>
      </c>
      <c r="L204" s="102" t="n">
        <f aca="false">F204*1163</f>
        <v>0</v>
      </c>
      <c r="M204" s="102" t="n">
        <f aca="false">G204*9.5</f>
        <v>0</v>
      </c>
      <c r="O204" s="96"/>
    </row>
    <row r="205" customFormat="false" ht="15" hidden="false" customHeight="false" outlineLevel="0" collapsed="false">
      <c r="A205" s="65" t="n">
        <v>35</v>
      </c>
      <c r="B205" s="39" t="s">
        <v>184</v>
      </c>
      <c r="C205" s="66" t="n">
        <v>7</v>
      </c>
      <c r="D205" s="66" t="n">
        <v>372.6</v>
      </c>
      <c r="E205" s="98" t="n">
        <v>138.98</v>
      </c>
      <c r="F205" s="99"/>
      <c r="G205" s="99"/>
      <c r="H205" s="105"/>
      <c r="I205" s="99"/>
      <c r="J205" s="100" t="n">
        <f aca="false">K205/D205</f>
        <v>0.373000536768653</v>
      </c>
      <c r="K205" s="101" t="n">
        <f aca="false">L205+M205+E205</f>
        <v>138.98</v>
      </c>
      <c r="L205" s="102" t="n">
        <f aca="false">F205*1163</f>
        <v>0</v>
      </c>
      <c r="M205" s="102" t="n">
        <f aca="false">G205*9.5</f>
        <v>0</v>
      </c>
      <c r="O205" s="96"/>
    </row>
    <row r="206" customFormat="false" ht="15" hidden="false" customHeight="false" outlineLevel="0" collapsed="false">
      <c r="A206" s="65" t="n">
        <v>36</v>
      </c>
      <c r="B206" s="39" t="s">
        <v>185</v>
      </c>
      <c r="C206" s="66" t="n">
        <v>45</v>
      </c>
      <c r="D206" s="66" t="n">
        <v>140</v>
      </c>
      <c r="E206" s="98" t="n">
        <v>59.77</v>
      </c>
      <c r="F206" s="99"/>
      <c r="G206" s="99"/>
      <c r="H206" s="99"/>
      <c r="I206" s="99"/>
      <c r="J206" s="100" t="n">
        <f aca="false">K206/D206</f>
        <v>0.426928571428571</v>
      </c>
      <c r="K206" s="101" t="n">
        <f aca="false">L206+M206+E206</f>
        <v>59.77</v>
      </c>
      <c r="L206" s="102" t="n">
        <f aca="false">F206*1163</f>
        <v>0</v>
      </c>
      <c r="M206" s="102" t="n">
        <f aca="false">G206*9.5</f>
        <v>0</v>
      </c>
      <c r="O206" s="96"/>
    </row>
    <row r="207" customFormat="false" ht="15" hidden="false" customHeight="false" outlineLevel="0" collapsed="false">
      <c r="A207" s="82"/>
      <c r="B207" s="83" t="s">
        <v>186</v>
      </c>
      <c r="C207" s="84" t="n">
        <f aca="false">SUM(C171:C206)</f>
        <v>4326</v>
      </c>
      <c r="D207" s="84" t="n">
        <f aca="false">SUM(D171:D206)</f>
        <v>21839.93</v>
      </c>
      <c r="E207" s="85" t="n">
        <f aca="false">SUM(E171:E206)</f>
        <v>28108.65</v>
      </c>
      <c r="F207" s="85" t="n">
        <f aca="false">SUM(F171:F206)</f>
        <v>224.87</v>
      </c>
      <c r="G207" s="85" t="n">
        <f aca="false">SUM(G171:G206)</f>
        <v>5052.17</v>
      </c>
      <c r="H207" s="85" t="n">
        <f aca="false">SUM(H171:H206)</f>
        <v>207.49</v>
      </c>
      <c r="I207" s="85" t="n">
        <f aca="false">SUM(I171:I206)</f>
        <v>2</v>
      </c>
      <c r="J207" s="87"/>
      <c r="K207" s="87"/>
      <c r="L207" s="87"/>
      <c r="M207" s="87"/>
      <c r="O207" s="96"/>
    </row>
    <row r="208" customFormat="false" ht="15" hidden="false" customHeight="false" outlineLevel="0" collapsed="false">
      <c r="A208" s="82"/>
      <c r="B208" s="83" t="s">
        <v>187</v>
      </c>
      <c r="C208" s="84"/>
      <c r="D208" s="84"/>
      <c r="E208" s="85"/>
      <c r="F208" s="85"/>
      <c r="G208" s="85"/>
      <c r="H208" s="85"/>
      <c r="I208" s="85"/>
      <c r="J208" s="106" t="n">
        <f aca="false">SUM(J171:J206)/36</f>
        <v>11.7080940301759</v>
      </c>
      <c r="K208" s="87"/>
      <c r="L208" s="87"/>
      <c r="M208" s="87"/>
      <c r="O208" s="96"/>
    </row>
    <row r="209" customFormat="false" ht="15" hidden="false" customHeight="false" outlineLevel="0" collapsed="false">
      <c r="O209" s="96"/>
    </row>
    <row r="210" customFormat="false" ht="15" hidden="false" customHeight="false" outlineLevel="0" collapsed="false">
      <c r="O210" s="96"/>
    </row>
    <row r="211" customFormat="false" ht="13.5" hidden="false" customHeight="true" outlineLevel="0" collapsed="false">
      <c r="A211" s="6" t="s">
        <v>1</v>
      </c>
      <c r="B211" s="7" t="s">
        <v>2</v>
      </c>
      <c r="C211" s="7" t="s">
        <v>3</v>
      </c>
      <c r="D211" s="7" t="s">
        <v>4</v>
      </c>
      <c r="E211" s="8" t="s">
        <v>5</v>
      </c>
      <c r="F211" s="8"/>
      <c r="G211" s="8"/>
      <c r="H211" s="8"/>
      <c r="I211" s="8"/>
      <c r="J211" s="7" t="s">
        <v>6</v>
      </c>
      <c r="K211" s="7" t="s">
        <v>7</v>
      </c>
      <c r="L211" s="7"/>
      <c r="M211" s="7"/>
      <c r="O211" s="96"/>
    </row>
    <row r="212" customFormat="false" ht="48" hidden="false" customHeight="true" outlineLevel="0" collapsed="false">
      <c r="A212" s="6"/>
      <c r="B212" s="7"/>
      <c r="C212" s="7"/>
      <c r="D212" s="7"/>
      <c r="E212" s="8" t="s">
        <v>8</v>
      </c>
      <c r="F212" s="8" t="s">
        <v>9</v>
      </c>
      <c r="G212" s="8" t="s">
        <v>10</v>
      </c>
      <c r="H212" s="8" t="s">
        <v>11</v>
      </c>
      <c r="I212" s="8" t="s">
        <v>12</v>
      </c>
      <c r="J212" s="7"/>
      <c r="K212" s="7" t="s">
        <v>13</v>
      </c>
      <c r="L212" s="7" t="s">
        <v>14</v>
      </c>
      <c r="M212" s="7" t="s">
        <v>15</v>
      </c>
      <c r="O212" s="96"/>
    </row>
    <row r="213" customFormat="false" ht="15" hidden="false" customHeight="false" outlineLevel="0" collapsed="false">
      <c r="A213" s="64" t="s">
        <v>188</v>
      </c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O213" s="96"/>
    </row>
    <row r="214" customFormat="false" ht="15" hidden="false" customHeight="false" outlineLevel="0" collapsed="false">
      <c r="A214" s="107" t="n">
        <v>1</v>
      </c>
      <c r="B214" s="108" t="s">
        <v>189</v>
      </c>
      <c r="C214" s="109" t="n">
        <v>61</v>
      </c>
      <c r="D214" s="109" t="n">
        <v>861</v>
      </c>
      <c r="E214" s="27" t="n">
        <v>4331.63</v>
      </c>
      <c r="F214" s="77"/>
      <c r="G214" s="27" t="n">
        <v>1571.46</v>
      </c>
      <c r="H214" s="27" t="n">
        <v>2</v>
      </c>
      <c r="I214" s="77"/>
      <c r="J214" s="110" t="n">
        <f aca="false">K214/D214</f>
        <v>22.369918699187</v>
      </c>
      <c r="K214" s="111" t="n">
        <f aca="false">L214+M214+E214</f>
        <v>19260.5</v>
      </c>
      <c r="L214" s="111" t="n">
        <f aca="false">F214*1163</f>
        <v>0</v>
      </c>
      <c r="M214" s="111" t="n">
        <f aca="false">G214*9.5</f>
        <v>14928.87</v>
      </c>
      <c r="O214" s="96"/>
    </row>
    <row r="215" customFormat="false" ht="15" hidden="false" customHeight="false" outlineLevel="0" collapsed="false">
      <c r="A215" s="65" t="n">
        <v>2</v>
      </c>
      <c r="B215" s="108" t="s">
        <v>190</v>
      </c>
      <c r="C215" s="109" t="n">
        <v>193</v>
      </c>
      <c r="D215" s="109" t="n">
        <v>1427.58</v>
      </c>
      <c r="E215" s="27" t="n">
        <v>3023.04</v>
      </c>
      <c r="F215" s="27" t="n">
        <v>22.9</v>
      </c>
      <c r="G215" s="112"/>
      <c r="H215" s="27" t="n">
        <v>31.03</v>
      </c>
      <c r="I215" s="27" t="n">
        <v>10.34</v>
      </c>
      <c r="J215" s="110" t="n">
        <f aca="false">K215/D215</f>
        <v>20.773434763726</v>
      </c>
      <c r="K215" s="111" t="n">
        <f aca="false">L215+M215+E215</f>
        <v>29655.74</v>
      </c>
      <c r="L215" s="111" t="n">
        <f aca="false">F215*1163</f>
        <v>26632.7</v>
      </c>
      <c r="M215" s="111" t="n">
        <f aca="false">G215*9.5</f>
        <v>0</v>
      </c>
      <c r="O215" s="96"/>
    </row>
    <row r="216" customFormat="false" ht="15" hidden="false" customHeight="false" outlineLevel="0" collapsed="false">
      <c r="A216" s="65" t="n">
        <v>3</v>
      </c>
      <c r="B216" s="108" t="s">
        <v>191</v>
      </c>
      <c r="C216" s="109" t="n">
        <v>1000</v>
      </c>
      <c r="D216" s="109" t="n">
        <v>2559.06</v>
      </c>
      <c r="E216" s="27" t="n">
        <v>12981.04</v>
      </c>
      <c r="F216" s="27" t="n">
        <v>75.09</v>
      </c>
      <c r="G216" s="112"/>
      <c r="H216" s="27" t="n">
        <v>666.51</v>
      </c>
      <c r="I216" s="112"/>
      <c r="J216" s="110" t="n">
        <f aca="false">K216/D216</f>
        <v>39.1982642063883</v>
      </c>
      <c r="K216" s="111" t="n">
        <f aca="false">L216+M216+E216</f>
        <v>100310.71</v>
      </c>
      <c r="L216" s="111" t="n">
        <f aca="false">F216*1163</f>
        <v>87329.67</v>
      </c>
      <c r="M216" s="111" t="n">
        <f aca="false">G216*9.5</f>
        <v>0</v>
      </c>
      <c r="O216" s="96"/>
    </row>
    <row r="217" customFormat="false" ht="15" hidden="false" customHeight="false" outlineLevel="0" collapsed="false">
      <c r="A217" s="107" t="n">
        <v>4</v>
      </c>
      <c r="B217" s="108" t="s">
        <v>192</v>
      </c>
      <c r="C217" s="109" t="n">
        <v>60</v>
      </c>
      <c r="D217" s="109" t="n">
        <v>217</v>
      </c>
      <c r="E217" s="27" t="n">
        <v>214.3</v>
      </c>
      <c r="F217" s="27" t="n">
        <v>3.91</v>
      </c>
      <c r="G217" s="112"/>
      <c r="H217" s="27" t="n">
        <v>9</v>
      </c>
      <c r="I217" s="27"/>
      <c r="J217" s="110" t="n">
        <f aca="false">K217/D217</f>
        <v>21.9429953917051</v>
      </c>
      <c r="K217" s="111" t="n">
        <f aca="false">L217+M217+E217</f>
        <v>4761.63</v>
      </c>
      <c r="L217" s="111" t="n">
        <f aca="false">F217*1163</f>
        <v>4547.33</v>
      </c>
      <c r="M217" s="111" t="n">
        <f aca="false">G217*9.5</f>
        <v>0</v>
      </c>
      <c r="O217" s="96"/>
    </row>
    <row r="218" customFormat="false" ht="15" hidden="false" customHeight="false" outlineLevel="0" collapsed="false">
      <c r="A218" s="65" t="n">
        <v>5</v>
      </c>
      <c r="B218" s="108" t="s">
        <v>193</v>
      </c>
      <c r="C218" s="109" t="n">
        <v>280</v>
      </c>
      <c r="D218" s="109" t="n">
        <v>1318.3</v>
      </c>
      <c r="E218" s="27" t="n">
        <v>17406.88</v>
      </c>
      <c r="F218" s="112"/>
      <c r="G218" s="112"/>
      <c r="H218" s="27" t="n">
        <v>41.38</v>
      </c>
      <c r="I218" s="112"/>
      <c r="J218" s="110" t="n">
        <f aca="false">K218/D218</f>
        <v>13.2040355002655</v>
      </c>
      <c r="K218" s="111" t="n">
        <f aca="false">L218+M218+E218</f>
        <v>17406.88</v>
      </c>
      <c r="L218" s="111" t="n">
        <f aca="false">F218*1163</f>
        <v>0</v>
      </c>
      <c r="M218" s="111" t="n">
        <f aca="false">G218*9.5</f>
        <v>0</v>
      </c>
      <c r="O218" s="96"/>
    </row>
    <row r="219" customFormat="false" ht="15" hidden="false" customHeight="false" outlineLevel="0" collapsed="false">
      <c r="A219" s="65" t="n">
        <v>6</v>
      </c>
      <c r="B219" s="108" t="s">
        <v>194</v>
      </c>
      <c r="C219" s="109"/>
      <c r="D219" s="109" t="n">
        <v>121.6</v>
      </c>
      <c r="E219" s="27"/>
      <c r="F219" s="77"/>
      <c r="G219" s="112"/>
      <c r="H219" s="77"/>
      <c r="I219" s="77"/>
      <c r="J219" s="110" t="n">
        <f aca="false">K219/D219</f>
        <v>0</v>
      </c>
      <c r="K219" s="111" t="n">
        <f aca="false">L219+M219+E219</f>
        <v>0</v>
      </c>
      <c r="L219" s="111" t="n">
        <f aca="false">F219*1163</f>
        <v>0</v>
      </c>
      <c r="M219" s="111" t="n">
        <f aca="false">G219*9.5</f>
        <v>0</v>
      </c>
      <c r="O219" s="96"/>
    </row>
    <row r="220" customFormat="false" ht="15" hidden="false" customHeight="false" outlineLevel="0" collapsed="false">
      <c r="A220" s="107" t="n">
        <v>7</v>
      </c>
      <c r="B220" s="108" t="s">
        <v>195</v>
      </c>
      <c r="C220" s="109" t="n">
        <v>80</v>
      </c>
      <c r="D220" s="109" t="n">
        <v>213.7</v>
      </c>
      <c r="E220" s="27" t="n">
        <v>114.78</v>
      </c>
      <c r="F220" s="77"/>
      <c r="G220" s="112"/>
      <c r="H220" s="27" t="n">
        <v>3</v>
      </c>
      <c r="I220" s="27" t="n">
        <v>3</v>
      </c>
      <c r="J220" s="110" t="n">
        <f aca="false">K220/D220</f>
        <v>0.537108095460926</v>
      </c>
      <c r="K220" s="111" t="n">
        <f aca="false">L220+M220+E220</f>
        <v>114.78</v>
      </c>
      <c r="L220" s="111" t="n">
        <f aca="false">F220*1163</f>
        <v>0</v>
      </c>
      <c r="M220" s="111" t="n">
        <f aca="false">G220*9.5</f>
        <v>0</v>
      </c>
      <c r="O220" s="96"/>
    </row>
    <row r="221" customFormat="false" ht="15" hidden="false" customHeight="false" outlineLevel="0" collapsed="false">
      <c r="A221" s="65" t="n">
        <v>8</v>
      </c>
      <c r="B221" s="108" t="s">
        <v>196</v>
      </c>
      <c r="C221" s="109" t="n">
        <v>40</v>
      </c>
      <c r="D221" s="109" t="n">
        <v>173.8</v>
      </c>
      <c r="E221" s="27" t="n">
        <v>43.78</v>
      </c>
      <c r="F221" s="77"/>
      <c r="G221" s="112"/>
      <c r="H221" s="27" t="n">
        <v>0.59</v>
      </c>
      <c r="I221" s="77"/>
      <c r="J221" s="110" t="n">
        <f aca="false">K221/D221</f>
        <v>0.251898734177215</v>
      </c>
      <c r="K221" s="111" t="n">
        <f aca="false">L221+M221+E221</f>
        <v>43.78</v>
      </c>
      <c r="L221" s="111" t="n">
        <f aca="false">F221*1163</f>
        <v>0</v>
      </c>
      <c r="M221" s="111" t="n">
        <f aca="false">G221*9.5</f>
        <v>0</v>
      </c>
      <c r="O221" s="96"/>
    </row>
    <row r="222" customFormat="false" ht="15" hidden="false" customHeight="false" outlineLevel="0" collapsed="false">
      <c r="A222" s="65" t="n">
        <v>9</v>
      </c>
      <c r="B222" s="113" t="s">
        <v>197</v>
      </c>
      <c r="C222" s="109" t="n">
        <v>25</v>
      </c>
      <c r="D222" s="109" t="n">
        <v>98.1</v>
      </c>
      <c r="E222" s="77"/>
      <c r="F222" s="77"/>
      <c r="G222" s="112"/>
      <c r="H222" s="27" t="n">
        <v>1</v>
      </c>
      <c r="I222" s="77"/>
      <c r="J222" s="110" t="n">
        <f aca="false">K222/D222</f>
        <v>0</v>
      </c>
      <c r="K222" s="111" t="n">
        <f aca="false">L222+M222+E222</f>
        <v>0</v>
      </c>
      <c r="L222" s="111" t="n">
        <f aca="false">F222*1163</f>
        <v>0</v>
      </c>
      <c r="M222" s="111" t="n">
        <f aca="false">G222*9.5</f>
        <v>0</v>
      </c>
      <c r="O222" s="96"/>
    </row>
    <row r="223" customFormat="false" ht="15" hidden="false" customHeight="false" outlineLevel="0" collapsed="false">
      <c r="A223" s="107" t="n">
        <v>10</v>
      </c>
      <c r="B223" s="114" t="s">
        <v>198</v>
      </c>
      <c r="C223" s="109" t="n">
        <v>20</v>
      </c>
      <c r="D223" s="109" t="n">
        <v>94.55</v>
      </c>
      <c r="E223" s="27"/>
      <c r="F223" s="77"/>
      <c r="G223" s="112"/>
      <c r="H223" s="77"/>
      <c r="I223" s="77"/>
      <c r="J223" s="110" t="n">
        <f aca="false">K223/D223</f>
        <v>0</v>
      </c>
      <c r="K223" s="111" t="n">
        <f aca="false">L223+M223+E223</f>
        <v>0</v>
      </c>
      <c r="L223" s="111" t="n">
        <f aca="false">F223*1163</f>
        <v>0</v>
      </c>
      <c r="M223" s="111" t="n">
        <f aca="false">G223*9.5</f>
        <v>0</v>
      </c>
      <c r="O223" s="96"/>
    </row>
    <row r="224" customFormat="false" ht="15" hidden="false" customHeight="false" outlineLevel="0" collapsed="false">
      <c r="A224" s="82"/>
      <c r="B224" s="83" t="s">
        <v>186</v>
      </c>
      <c r="C224" s="84" t="n">
        <f aca="false">SUM(C214:C223)</f>
        <v>1759</v>
      </c>
      <c r="D224" s="84" t="n">
        <f aca="false">SUM(D214:D223)</f>
        <v>7084.69</v>
      </c>
      <c r="E224" s="85" t="n">
        <f aca="false">SUM(E214:E223)</f>
        <v>38115.45</v>
      </c>
      <c r="F224" s="85" t="n">
        <f aca="false">SUM(F214:F223)</f>
        <v>101.9</v>
      </c>
      <c r="G224" s="115" t="n">
        <f aca="false">SUM(G214:G223)</f>
        <v>1571.46</v>
      </c>
      <c r="H224" s="85" t="n">
        <f aca="false">SUM(H214:H223)</f>
        <v>754.51</v>
      </c>
      <c r="I224" s="85" t="n">
        <f aca="false">SUM(I214:I223)</f>
        <v>13.34</v>
      </c>
      <c r="J224" s="87"/>
      <c r="K224" s="87"/>
      <c r="L224" s="116"/>
      <c r="M224" s="87"/>
      <c r="O224" s="96"/>
    </row>
    <row r="225" customFormat="false" ht="15" hidden="false" customHeight="false" outlineLevel="0" collapsed="false">
      <c r="A225" s="82"/>
      <c r="B225" s="83" t="s">
        <v>187</v>
      </c>
      <c r="C225" s="84"/>
      <c r="D225" s="84"/>
      <c r="E225" s="85"/>
      <c r="F225" s="85"/>
      <c r="G225" s="88"/>
      <c r="H225" s="85"/>
      <c r="I225" s="88"/>
      <c r="J225" s="106" t="n">
        <f aca="false">SUM(J214:J223)/10</f>
        <v>11.827765539091</v>
      </c>
      <c r="K225" s="87"/>
      <c r="L225" s="87"/>
      <c r="M225" s="87"/>
      <c r="O225" s="96"/>
    </row>
    <row r="226" customFormat="false" ht="15" hidden="false" customHeight="false" outlineLevel="0" collapsed="false">
      <c r="O226" s="96"/>
    </row>
    <row r="227" customFormat="false" ht="15" hidden="false" customHeight="false" outlineLevel="0" collapsed="false">
      <c r="O227" s="96"/>
    </row>
    <row r="228" customFormat="false" ht="13.5" hidden="false" customHeight="true" outlineLevel="0" collapsed="false">
      <c r="A228" s="6" t="s">
        <v>1</v>
      </c>
      <c r="B228" s="7" t="s">
        <v>2</v>
      </c>
      <c r="C228" s="7" t="s">
        <v>3</v>
      </c>
      <c r="D228" s="7" t="s">
        <v>4</v>
      </c>
      <c r="E228" s="8" t="s">
        <v>5</v>
      </c>
      <c r="F228" s="8"/>
      <c r="G228" s="8"/>
      <c r="H228" s="8"/>
      <c r="I228" s="8"/>
      <c r="J228" s="7" t="s">
        <v>6</v>
      </c>
      <c r="K228" s="7" t="s">
        <v>7</v>
      </c>
      <c r="L228" s="7"/>
      <c r="M228" s="7"/>
      <c r="O228" s="96"/>
    </row>
    <row r="229" customFormat="false" ht="49.5" hidden="false" customHeight="true" outlineLevel="0" collapsed="false">
      <c r="A229" s="6"/>
      <c r="B229" s="7"/>
      <c r="C229" s="7"/>
      <c r="D229" s="7"/>
      <c r="E229" s="8" t="s">
        <v>8</v>
      </c>
      <c r="F229" s="8" t="s">
        <v>9</v>
      </c>
      <c r="G229" s="8" t="s">
        <v>10</v>
      </c>
      <c r="H229" s="8" t="s">
        <v>11</v>
      </c>
      <c r="I229" s="8" t="s">
        <v>12</v>
      </c>
      <c r="J229" s="7"/>
      <c r="K229" s="7" t="s">
        <v>13</v>
      </c>
      <c r="L229" s="7" t="s">
        <v>14</v>
      </c>
      <c r="M229" s="7" t="s">
        <v>15</v>
      </c>
      <c r="O229" s="96"/>
    </row>
    <row r="230" customFormat="false" ht="15" hidden="false" customHeight="false" outlineLevel="0" collapsed="false">
      <c r="A230" s="64" t="s">
        <v>199</v>
      </c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O230" s="96"/>
    </row>
    <row r="231" customFormat="false" ht="23.85" hidden="false" customHeight="false" outlineLevel="0" collapsed="false">
      <c r="A231" s="12" t="n">
        <v>1</v>
      </c>
      <c r="B231" s="39" t="s">
        <v>200</v>
      </c>
      <c r="C231" s="66" t="n">
        <v>871</v>
      </c>
      <c r="D231" s="66" t="n">
        <v>9941.8</v>
      </c>
      <c r="E231" s="15" t="n">
        <v>9064.53</v>
      </c>
      <c r="F231" s="15" t="n">
        <v>127.53</v>
      </c>
      <c r="G231" s="117"/>
      <c r="H231" s="15" t="n">
        <v>500.95</v>
      </c>
      <c r="I231" s="117"/>
      <c r="J231" s="118" t="n">
        <f aca="false">K231/D231</f>
        <v>15.8303244885232</v>
      </c>
      <c r="K231" s="119" t="n">
        <f aca="false">L231+M231+E231</f>
        <v>157381.92</v>
      </c>
      <c r="L231" s="119" t="n">
        <f aca="false">F231*1163</f>
        <v>148317.39</v>
      </c>
      <c r="M231" s="119" t="n">
        <f aca="false">G231*9.5</f>
        <v>0</v>
      </c>
      <c r="O231" s="96"/>
    </row>
    <row r="232" customFormat="false" ht="35.05" hidden="false" customHeight="false" outlineLevel="0" collapsed="false">
      <c r="A232" s="12" t="n">
        <v>2</v>
      </c>
      <c r="B232" s="39" t="s">
        <v>201</v>
      </c>
      <c r="C232" s="66" t="n">
        <v>875</v>
      </c>
      <c r="D232" s="66" t="n">
        <v>4538.7</v>
      </c>
      <c r="E232" s="15" t="n">
        <v>8203.04</v>
      </c>
      <c r="F232" s="15" t="n">
        <v>66.83</v>
      </c>
      <c r="G232" s="117"/>
      <c r="H232" s="15" t="n">
        <v>165.71</v>
      </c>
      <c r="I232" s="15" t="n">
        <v>42.65</v>
      </c>
      <c r="J232" s="118" t="n">
        <f aca="false">K232/D232</f>
        <v>18.9319254412056</v>
      </c>
      <c r="K232" s="119" t="n">
        <f aca="false">L232+M232+E232</f>
        <v>85926.33</v>
      </c>
      <c r="L232" s="119" t="n">
        <f aca="false">F232*1163</f>
        <v>77723.29</v>
      </c>
      <c r="M232" s="119" t="n">
        <f aca="false">G232*9.5</f>
        <v>0</v>
      </c>
      <c r="O232" s="96"/>
    </row>
    <row r="233" customFormat="false" ht="23.85" hidden="false" customHeight="false" outlineLevel="0" collapsed="false">
      <c r="A233" s="12" t="n">
        <v>3</v>
      </c>
      <c r="B233" s="39" t="s">
        <v>202</v>
      </c>
      <c r="C233" s="66" t="n">
        <v>2425</v>
      </c>
      <c r="D233" s="66" t="n">
        <v>12788.2</v>
      </c>
      <c r="E233" s="15" t="n">
        <v>13897.34</v>
      </c>
      <c r="F233" s="15" t="n">
        <v>193.66</v>
      </c>
      <c r="G233" s="15" t="n">
        <v>3.57</v>
      </c>
      <c r="H233" s="15" t="n">
        <v>365.83</v>
      </c>
      <c r="I233" s="117"/>
      <c r="J233" s="118" t="n">
        <f aca="false">K233/D233</f>
        <v>18.7014462551415</v>
      </c>
      <c r="K233" s="119" t="n">
        <f aca="false">L233+M233+E233</f>
        <v>239157.835</v>
      </c>
      <c r="L233" s="119" t="n">
        <f aca="false">F233*1163</f>
        <v>225226.58</v>
      </c>
      <c r="M233" s="119" t="n">
        <f aca="false">G233*9.5</f>
        <v>33.915</v>
      </c>
      <c r="O233" s="96"/>
    </row>
    <row r="234" customFormat="false" ht="23.85" hidden="false" customHeight="false" outlineLevel="0" collapsed="false">
      <c r="A234" s="12" t="n">
        <v>4</v>
      </c>
      <c r="B234" s="39" t="s">
        <v>203</v>
      </c>
      <c r="C234" s="66" t="n">
        <v>2028</v>
      </c>
      <c r="D234" s="66" t="n">
        <v>8780.4</v>
      </c>
      <c r="E234" s="15" t="n">
        <v>15938.03</v>
      </c>
      <c r="F234" s="15" t="n">
        <v>32.99</v>
      </c>
      <c r="G234" s="15" t="n">
        <v>4412.11</v>
      </c>
      <c r="H234" s="15" t="n">
        <v>218.34</v>
      </c>
      <c r="I234" s="15" t="n">
        <v>103.83</v>
      </c>
      <c r="J234" s="118" t="n">
        <f aca="false">K234/D234</f>
        <v>10.958549154936</v>
      </c>
      <c r="K234" s="119" t="n">
        <f aca="false">L234+M234+E234</f>
        <v>96220.445</v>
      </c>
      <c r="L234" s="119" t="n">
        <f aca="false">F234*1163</f>
        <v>38367.37</v>
      </c>
      <c r="M234" s="119" t="n">
        <f aca="false">G234*9.5</f>
        <v>41915.045</v>
      </c>
      <c r="O234" s="96"/>
    </row>
    <row r="235" customFormat="false" ht="15" hidden="false" customHeight="false" outlineLevel="0" collapsed="false">
      <c r="A235" s="12" t="n">
        <v>5</v>
      </c>
      <c r="B235" s="39" t="s">
        <v>204</v>
      </c>
      <c r="C235" s="66" t="n">
        <v>1332</v>
      </c>
      <c r="D235" s="66" t="n">
        <v>11092.1</v>
      </c>
      <c r="E235" s="15" t="n">
        <v>25826.9</v>
      </c>
      <c r="F235" s="15" t="n">
        <v>134.17</v>
      </c>
      <c r="G235" s="117"/>
      <c r="H235" s="15" t="n">
        <v>419.69</v>
      </c>
      <c r="I235" s="15" t="n">
        <v>37.13</v>
      </c>
      <c r="J235" s="118" t="n">
        <f aca="false">K235/D235</f>
        <v>16.3960485390503</v>
      </c>
      <c r="K235" s="119" t="n">
        <f aca="false">L235+M235+E235</f>
        <v>181866.61</v>
      </c>
      <c r="L235" s="119" t="n">
        <f aca="false">F235*1163</f>
        <v>156039.71</v>
      </c>
      <c r="M235" s="119" t="n">
        <f aca="false">G235*9.5</f>
        <v>0</v>
      </c>
      <c r="O235" s="96"/>
    </row>
    <row r="236" customFormat="false" ht="15" hidden="false" customHeight="false" outlineLevel="0" collapsed="false">
      <c r="A236" s="37"/>
      <c r="B236" s="32" t="s">
        <v>186</v>
      </c>
      <c r="C236" s="33" t="n">
        <f aca="false">SUM(C231:C235)</f>
        <v>7531</v>
      </c>
      <c r="D236" s="33" t="n">
        <f aca="false">SUM(D231:D235)</f>
        <v>47141.2</v>
      </c>
      <c r="E236" s="34" t="n">
        <f aca="false">SUM(E231:E235)</f>
        <v>72929.84</v>
      </c>
      <c r="F236" s="34" t="n">
        <f aca="false">SUM(F231:F235)</f>
        <v>555.18</v>
      </c>
      <c r="G236" s="34" t="n">
        <f aca="false">SUM(G231:G235)</f>
        <v>4415.68</v>
      </c>
      <c r="H236" s="34" t="n">
        <f aca="false">SUM(H231:H235)</f>
        <v>1670.52</v>
      </c>
      <c r="I236" s="34" t="n">
        <f aca="false">SUM(I231:I235)</f>
        <v>183.61</v>
      </c>
      <c r="J236" s="36"/>
      <c r="K236" s="36"/>
      <c r="L236" s="36"/>
      <c r="M236" s="36"/>
      <c r="O236" s="96"/>
    </row>
    <row r="237" customFormat="false" ht="15" hidden="false" customHeight="false" outlineLevel="0" collapsed="false">
      <c r="A237" s="37"/>
      <c r="B237" s="32" t="s">
        <v>187</v>
      </c>
      <c r="C237" s="33"/>
      <c r="D237" s="33"/>
      <c r="E237" s="34"/>
      <c r="F237" s="34"/>
      <c r="G237" s="34"/>
      <c r="H237" s="34"/>
      <c r="I237" s="34"/>
      <c r="J237" s="120" t="n">
        <f aca="false">SUM(J231:J235)/5</f>
        <v>16.1636587757713</v>
      </c>
      <c r="K237" s="36"/>
      <c r="L237" s="36"/>
      <c r="M237" s="36"/>
      <c r="O237" s="96"/>
    </row>
    <row r="239" customFormat="false" ht="15" hidden="false" customHeight="false" outlineLevel="0" collapsed="false">
      <c r="B239" s="121"/>
    </row>
  </sheetData>
  <mergeCells count="57">
    <mergeCell ref="A1:K1"/>
    <mergeCell ref="A4:A5"/>
    <mergeCell ref="B4:B5"/>
    <mergeCell ref="C4:C5"/>
    <mergeCell ref="D4:D5"/>
    <mergeCell ref="E4:I4"/>
    <mergeCell ref="J4:J5"/>
    <mergeCell ref="K4:M4"/>
    <mergeCell ref="A6:M6"/>
    <mergeCell ref="A60:A61"/>
    <mergeCell ref="B60:B61"/>
    <mergeCell ref="C60:C61"/>
    <mergeCell ref="D60:D61"/>
    <mergeCell ref="E60:I60"/>
    <mergeCell ref="J60:J61"/>
    <mergeCell ref="K60:M60"/>
    <mergeCell ref="A62:M62"/>
    <mergeCell ref="A118:A119"/>
    <mergeCell ref="B118:B119"/>
    <mergeCell ref="C118:C119"/>
    <mergeCell ref="D118:D119"/>
    <mergeCell ref="E118:I118"/>
    <mergeCell ref="J118:J119"/>
    <mergeCell ref="K118:M118"/>
    <mergeCell ref="A120:M120"/>
    <mergeCell ref="A143:A144"/>
    <mergeCell ref="B143:B144"/>
    <mergeCell ref="C143:C144"/>
    <mergeCell ref="D143:D144"/>
    <mergeCell ref="E143:I143"/>
    <mergeCell ref="J143:J144"/>
    <mergeCell ref="K143:M143"/>
    <mergeCell ref="A145:M145"/>
    <mergeCell ref="A168:A169"/>
    <mergeCell ref="B168:B169"/>
    <mergeCell ref="C168:C169"/>
    <mergeCell ref="D168:D169"/>
    <mergeCell ref="E168:I168"/>
    <mergeCell ref="J168:J169"/>
    <mergeCell ref="K168:M168"/>
    <mergeCell ref="A170:M170"/>
    <mergeCell ref="A211:A212"/>
    <mergeCell ref="B211:B212"/>
    <mergeCell ref="C211:C212"/>
    <mergeCell ref="D211:D212"/>
    <mergeCell ref="E211:I211"/>
    <mergeCell ref="J211:J212"/>
    <mergeCell ref="K211:M211"/>
    <mergeCell ref="A213:M213"/>
    <mergeCell ref="A228:A229"/>
    <mergeCell ref="B228:B229"/>
    <mergeCell ref="C228:C229"/>
    <mergeCell ref="D228:D229"/>
    <mergeCell ref="E228:I228"/>
    <mergeCell ref="J228:J229"/>
    <mergeCell ref="K228:M228"/>
    <mergeCell ref="A230:M230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39"/>
  <sheetViews>
    <sheetView showFormulas="false" showGridLines="true" showRowColHeaders="true" showZeros="true" rightToLeft="false" tabSelected="false" showOutlineSymbols="true" defaultGridColor="true" view="normal" topLeftCell="A213" colorId="64" zoomScale="90" zoomScaleNormal="90" zoomScalePageLayoutView="100" workbookViewId="0">
      <pane xSplit="2" ySplit="0" topLeftCell="C213" activePane="topRight" state="frozen"/>
      <selection pane="topLeft" activeCell="A213" activeCellId="0" sqref="A213"/>
      <selection pane="topRight" activeCell="J35" activeCellId="0" sqref="J35"/>
    </sheetView>
  </sheetViews>
  <sheetFormatPr defaultColWidth="11.31640625" defaultRowHeight="15" customHeight="true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21.29"/>
    <col collapsed="false" customWidth="true" hidden="false" outlineLevel="0" max="3" min="3" style="1" width="15.57"/>
    <col collapsed="false" customWidth="true" hidden="false" outlineLevel="0" max="4" min="4" style="1" width="14.69"/>
    <col collapsed="false" customWidth="true" hidden="false" outlineLevel="0" max="5" min="5" style="2" width="19"/>
    <col collapsed="false" customWidth="true" hidden="false" outlineLevel="0" max="6" min="6" style="2" width="18.58"/>
    <col collapsed="false" customWidth="true" hidden="false" outlineLevel="0" max="7" min="7" style="2" width="13.29"/>
    <col collapsed="false" customWidth="true" hidden="false" outlineLevel="0" max="8" min="8" style="2" width="11.14"/>
    <col collapsed="false" customWidth="true" hidden="false" outlineLevel="0" max="9" min="9" style="2" width="14.43"/>
    <col collapsed="false" customWidth="true" hidden="false" outlineLevel="0" max="10" min="10" style="3" width="12.29"/>
    <col collapsed="false" customWidth="true" hidden="false" outlineLevel="0" max="11" min="11" style="3" width="14.69"/>
    <col collapsed="false" customWidth="true" hidden="false" outlineLevel="0" max="12" min="12" style="3" width="14.15"/>
    <col collapsed="false" customWidth="true" hidden="false" outlineLevel="0" max="13" min="13" style="3" width="14.69"/>
    <col collapsed="false" customWidth="true" hidden="false" outlineLevel="0" max="15" min="15" style="1" width="11.57"/>
  </cols>
  <sheetData>
    <row r="1" customFormat="false" ht="15" hidden="false" customHeight="false" outlineLevel="0" collapsed="false">
      <c r="A1" s="122" t="s">
        <v>223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  <c r="M1" s="124"/>
      <c r="N1" s="1"/>
      <c r="P1" s="1"/>
      <c r="Q1" s="1"/>
    </row>
    <row r="2" customFormat="false" ht="15" hidden="false" customHeight="false" outlineLevel="0" collapsed="false">
      <c r="A2" s="125"/>
      <c r="B2" s="125"/>
      <c r="C2" s="125"/>
      <c r="D2" s="125"/>
      <c r="E2" s="124"/>
      <c r="F2" s="124"/>
      <c r="G2" s="124"/>
      <c r="H2" s="124"/>
      <c r="I2" s="124"/>
      <c r="J2" s="124"/>
      <c r="K2" s="124"/>
      <c r="L2" s="124"/>
      <c r="M2" s="124"/>
    </row>
    <row r="3" customFormat="false" ht="15" hidden="true" customHeight="false" outlineLevel="0" collapsed="false">
      <c r="A3" s="125"/>
      <c r="B3" s="125"/>
      <c r="C3" s="125"/>
      <c r="D3" s="125"/>
      <c r="E3" s="124"/>
      <c r="F3" s="124"/>
      <c r="G3" s="124"/>
      <c r="H3" s="124"/>
      <c r="I3" s="124"/>
      <c r="J3" s="124"/>
      <c r="K3" s="124"/>
      <c r="L3" s="124"/>
      <c r="M3" s="124"/>
    </row>
    <row r="4" customFormat="false" ht="15" hidden="false" customHeight="true" outlineLevel="0" collapsed="false">
      <c r="A4" s="126" t="s">
        <v>1</v>
      </c>
      <c r="B4" s="127" t="s">
        <v>2</v>
      </c>
      <c r="C4" s="127" t="s">
        <v>3</v>
      </c>
      <c r="D4" s="127" t="s">
        <v>4</v>
      </c>
      <c r="E4" s="126" t="s">
        <v>5</v>
      </c>
      <c r="F4" s="126"/>
      <c r="G4" s="126"/>
      <c r="H4" s="126"/>
      <c r="I4" s="126"/>
      <c r="J4" s="127" t="s">
        <v>6</v>
      </c>
      <c r="K4" s="127" t="s">
        <v>7</v>
      </c>
      <c r="L4" s="127"/>
      <c r="M4" s="127"/>
    </row>
    <row r="5" customFormat="false" ht="35.05" hidden="false" customHeight="false" outlineLevel="0" collapsed="false">
      <c r="A5" s="126"/>
      <c r="B5" s="127"/>
      <c r="C5" s="127"/>
      <c r="D5" s="127"/>
      <c r="E5" s="126" t="s">
        <v>8</v>
      </c>
      <c r="F5" s="126" t="s">
        <v>9</v>
      </c>
      <c r="G5" s="126" t="s">
        <v>10</v>
      </c>
      <c r="H5" s="126" t="s">
        <v>11</v>
      </c>
      <c r="I5" s="126" t="s">
        <v>12</v>
      </c>
      <c r="J5" s="127"/>
      <c r="K5" s="127" t="s">
        <v>13</v>
      </c>
      <c r="L5" s="127" t="s">
        <v>14</v>
      </c>
      <c r="M5" s="127" t="s">
        <v>15</v>
      </c>
      <c r="P5" s="9"/>
      <c r="Q5" s="9"/>
      <c r="R5" s="9"/>
    </row>
    <row r="6" customFormat="false" ht="15" hidden="false" customHeight="true" outlineLevel="0" collapsed="false">
      <c r="A6" s="128" t="s">
        <v>16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"/>
      <c r="O6" s="9"/>
      <c r="P6" s="11"/>
      <c r="Q6" s="11"/>
      <c r="R6" s="11"/>
      <c r="S6" s="11"/>
    </row>
    <row r="7" customFormat="false" ht="15" hidden="false" customHeight="false" outlineLevel="0" collapsed="false">
      <c r="A7" s="129" t="n">
        <v>1</v>
      </c>
      <c r="B7" s="91" t="s">
        <v>17</v>
      </c>
      <c r="C7" s="130" t="n">
        <v>119</v>
      </c>
      <c r="D7" s="147" t="n">
        <v>310.7</v>
      </c>
      <c r="E7" s="26" t="n">
        <v>1219.05</v>
      </c>
      <c r="F7" s="26" t="n">
        <v>2.21</v>
      </c>
      <c r="G7" s="26" t="n">
        <v>18.2</v>
      </c>
      <c r="H7" s="26" t="n">
        <v>37.9</v>
      </c>
      <c r="I7" s="211"/>
      <c r="J7" s="131" t="n">
        <f aca="false">K7/D7</f>
        <v>12.7524299967815</v>
      </c>
      <c r="K7" s="132" t="n">
        <f aca="false">L7+M7+E7</f>
        <v>3962.18</v>
      </c>
      <c r="L7" s="132" t="n">
        <f aca="false">F7*1163</f>
        <v>2570.23</v>
      </c>
      <c r="M7" s="132" t="n">
        <f aca="false">G7*9.5</f>
        <v>172.9</v>
      </c>
      <c r="N7" s="19"/>
      <c r="O7" s="20"/>
      <c r="P7" s="21"/>
    </row>
    <row r="8" customFormat="false" ht="15" hidden="false" customHeight="false" outlineLevel="0" collapsed="false">
      <c r="A8" s="129" t="n">
        <v>2</v>
      </c>
      <c r="B8" s="91" t="s">
        <v>18</v>
      </c>
      <c r="C8" s="133" t="n">
        <v>124</v>
      </c>
      <c r="D8" s="147" t="n">
        <v>627.8</v>
      </c>
      <c r="E8" s="26" t="n">
        <v>2772.84</v>
      </c>
      <c r="F8" s="26" t="n">
        <v>4.78</v>
      </c>
      <c r="G8" s="211"/>
      <c r="H8" s="26" t="n">
        <v>44.89</v>
      </c>
      <c r="I8" s="211"/>
      <c r="J8" s="131" t="n">
        <f aca="false">K8/D8</f>
        <v>13.2717107359032</v>
      </c>
      <c r="K8" s="132" t="n">
        <f aca="false">L8+M8+E8</f>
        <v>8331.98</v>
      </c>
      <c r="L8" s="132" t="n">
        <f aca="false">F8*1163</f>
        <v>5559.14</v>
      </c>
      <c r="M8" s="132" t="n">
        <f aca="false">G8*9.5</f>
        <v>0</v>
      </c>
      <c r="N8" s="19"/>
      <c r="O8" s="20"/>
      <c r="P8" s="21"/>
    </row>
    <row r="9" customFormat="false" ht="15" hidden="false" customHeight="false" outlineLevel="0" collapsed="false">
      <c r="A9" s="129" t="n">
        <v>3</v>
      </c>
      <c r="B9" s="91" t="s">
        <v>19</v>
      </c>
      <c r="C9" s="130" t="n">
        <v>48</v>
      </c>
      <c r="D9" s="147" t="n">
        <v>529</v>
      </c>
      <c r="E9" s="26" t="n">
        <v>1960.33</v>
      </c>
      <c r="F9" s="211"/>
      <c r="G9" s="26" t="n">
        <v>670.54</v>
      </c>
      <c r="H9" s="26" t="n">
        <v>30.73</v>
      </c>
      <c r="I9" s="211"/>
      <c r="J9" s="131" t="n">
        <f aca="false">K9/D9</f>
        <v>15.747561436673</v>
      </c>
      <c r="K9" s="132" t="n">
        <f aca="false">L9+M9+E9</f>
        <v>8330.46</v>
      </c>
      <c r="L9" s="132" t="n">
        <f aca="false">F9*1163</f>
        <v>0</v>
      </c>
      <c r="M9" s="132" t="n">
        <f aca="false">G9*9.5</f>
        <v>6370.13</v>
      </c>
      <c r="N9" s="19"/>
      <c r="O9" s="20"/>
      <c r="P9" s="21"/>
    </row>
    <row r="10" customFormat="false" ht="15" hidden="false" customHeight="false" outlineLevel="0" collapsed="false">
      <c r="A10" s="129" t="n">
        <v>4</v>
      </c>
      <c r="B10" s="91" t="s">
        <v>20</v>
      </c>
      <c r="C10" s="133" t="n">
        <v>219</v>
      </c>
      <c r="D10" s="147" t="n">
        <v>2020.8</v>
      </c>
      <c r="E10" s="26" t="n">
        <v>3774.91</v>
      </c>
      <c r="F10" s="26" t="n">
        <v>16.67</v>
      </c>
      <c r="G10" s="211"/>
      <c r="H10" s="26" t="n">
        <v>223.33</v>
      </c>
      <c r="I10" s="211"/>
      <c r="J10" s="131" t="n">
        <f aca="false">K10/D10</f>
        <v>11.4618566904196</v>
      </c>
      <c r="K10" s="132" t="n">
        <f aca="false">L10+M10+E10</f>
        <v>23162.12</v>
      </c>
      <c r="L10" s="132" t="n">
        <f aca="false">F10*1163</f>
        <v>19387.21</v>
      </c>
      <c r="M10" s="132" t="n">
        <f aca="false">G10*9.5</f>
        <v>0</v>
      </c>
      <c r="N10" s="19"/>
      <c r="O10" s="20"/>
      <c r="P10" s="21"/>
    </row>
    <row r="11" customFormat="false" ht="15" hidden="false" customHeight="false" outlineLevel="0" collapsed="false">
      <c r="A11" s="129" t="n">
        <v>5</v>
      </c>
      <c r="B11" s="91" t="s">
        <v>21</v>
      </c>
      <c r="C11" s="130" t="n">
        <v>115</v>
      </c>
      <c r="D11" s="147" t="n">
        <v>1993.12</v>
      </c>
      <c r="E11" s="26" t="n">
        <v>5334.67</v>
      </c>
      <c r="F11" s="26" t="n">
        <v>16.7</v>
      </c>
      <c r="G11" s="211"/>
      <c r="H11" s="26" t="n">
        <v>65.37</v>
      </c>
      <c r="I11" s="211"/>
      <c r="J11" s="131" t="n">
        <f aca="false">K11/D11</f>
        <v>12.4211136308903</v>
      </c>
      <c r="K11" s="132" t="n">
        <f aca="false">L11+M11+E11</f>
        <v>24756.77</v>
      </c>
      <c r="L11" s="132" t="n">
        <f aca="false">F11*1163</f>
        <v>19422.1</v>
      </c>
      <c r="M11" s="132" t="n">
        <f aca="false">G11*9.5</f>
        <v>0</v>
      </c>
      <c r="N11" s="19"/>
      <c r="O11" s="20"/>
      <c r="P11" s="21"/>
    </row>
    <row r="12" customFormat="false" ht="15" hidden="false" customHeight="false" outlineLevel="0" collapsed="false">
      <c r="A12" s="129" t="n">
        <v>6</v>
      </c>
      <c r="B12" s="91" t="s">
        <v>22</v>
      </c>
      <c r="C12" s="130" t="n">
        <v>138</v>
      </c>
      <c r="D12" s="147" t="n">
        <v>868</v>
      </c>
      <c r="E12" s="26" t="n">
        <v>2657.14</v>
      </c>
      <c r="F12" s="216" t="n">
        <v>1.56</v>
      </c>
      <c r="G12" s="211"/>
      <c r="H12" s="26" t="n">
        <v>15.94</v>
      </c>
      <c r="I12" s="26" t="n">
        <v>41.24</v>
      </c>
      <c r="J12" s="131" t="n">
        <f aca="false">K12/D12</f>
        <v>13.5791359447005</v>
      </c>
      <c r="K12" s="132" t="n">
        <f aca="false">L12+M12+E12</f>
        <v>11786.69</v>
      </c>
      <c r="L12" s="132" t="n">
        <f aca="false">F18*1163</f>
        <v>9129.55</v>
      </c>
      <c r="M12" s="132" t="n">
        <f aca="false">G12*9.5</f>
        <v>0</v>
      </c>
      <c r="N12" s="19"/>
      <c r="O12" s="20"/>
      <c r="P12" s="21"/>
    </row>
    <row r="13" customFormat="false" ht="15" hidden="false" customHeight="false" outlineLevel="0" collapsed="false">
      <c r="A13" s="129" t="n">
        <v>7</v>
      </c>
      <c r="B13" s="91" t="s">
        <v>23</v>
      </c>
      <c r="C13" s="130" t="n">
        <v>156</v>
      </c>
      <c r="D13" s="147" t="n">
        <v>570</v>
      </c>
      <c r="E13" s="26" t="n">
        <v>1874.57</v>
      </c>
      <c r="F13" s="210"/>
      <c r="G13" s="26" t="n">
        <v>760.7</v>
      </c>
      <c r="H13" s="26" t="n">
        <v>34.26</v>
      </c>
      <c r="I13" s="211"/>
      <c r="J13" s="131" t="n">
        <f aca="false">K13/D13</f>
        <v>15.967052631579</v>
      </c>
      <c r="K13" s="132" t="n">
        <f aca="false">L13+M13+E13</f>
        <v>9101.22</v>
      </c>
      <c r="L13" s="132" t="n">
        <f aca="false">F13*1163</f>
        <v>0</v>
      </c>
      <c r="M13" s="132" t="n">
        <f aca="false">G13*9.5</f>
        <v>7226.65</v>
      </c>
      <c r="N13" s="19"/>
      <c r="O13" s="20"/>
      <c r="P13" s="21"/>
    </row>
    <row r="14" customFormat="false" ht="15" hidden="false" customHeight="false" outlineLevel="0" collapsed="false">
      <c r="A14" s="129" t="n">
        <v>8</v>
      </c>
      <c r="B14" s="91" t="s">
        <v>24</v>
      </c>
      <c r="C14" s="130" t="n">
        <v>322</v>
      </c>
      <c r="D14" s="147" t="n">
        <v>1735</v>
      </c>
      <c r="E14" s="26" t="n">
        <v>3304.56</v>
      </c>
      <c r="F14" s="26" t="n">
        <v>6.4</v>
      </c>
      <c r="G14" s="211"/>
      <c r="H14" s="26" t="n">
        <v>145.75</v>
      </c>
      <c r="I14" s="26" t="n">
        <v>118.41</v>
      </c>
      <c r="J14" s="131" t="n">
        <f aca="false">K14/D14</f>
        <v>6.19467435158501</v>
      </c>
      <c r="K14" s="132" t="n">
        <f aca="false">L14+M14+E14</f>
        <v>10747.76</v>
      </c>
      <c r="L14" s="132" t="n">
        <f aca="false">F14*1163</f>
        <v>7443.2</v>
      </c>
      <c r="M14" s="132" t="n">
        <f aca="false">G14*9.5</f>
        <v>0</v>
      </c>
      <c r="N14" s="19"/>
      <c r="O14" s="20"/>
      <c r="P14" s="21"/>
    </row>
    <row r="15" customFormat="false" ht="15" hidden="false" customHeight="false" outlineLevel="0" collapsed="false">
      <c r="A15" s="129" t="n">
        <v>9</v>
      </c>
      <c r="B15" s="91" t="s">
        <v>25</v>
      </c>
      <c r="C15" s="130" t="n">
        <v>360</v>
      </c>
      <c r="D15" s="147" t="n">
        <v>2128.9</v>
      </c>
      <c r="E15" s="26" t="n">
        <v>4713.13</v>
      </c>
      <c r="F15" s="134" t="n">
        <v>8.78</v>
      </c>
      <c r="G15" s="212"/>
      <c r="H15" s="26" t="n">
        <v>99.92</v>
      </c>
      <c r="I15" s="26" t="n">
        <v>39.54</v>
      </c>
      <c r="J15" s="131" t="n">
        <f aca="false">K15/D15</f>
        <v>7.01031988350792</v>
      </c>
      <c r="K15" s="132" t="n">
        <f aca="false">L15+M15+E15</f>
        <v>14924.27</v>
      </c>
      <c r="L15" s="132" t="n">
        <f aca="false">F15*1163</f>
        <v>10211.14</v>
      </c>
      <c r="M15" s="132" t="n">
        <f aca="false">G15*9.5</f>
        <v>0</v>
      </c>
      <c r="N15" s="19"/>
      <c r="O15" s="20"/>
      <c r="P15" s="21"/>
    </row>
    <row r="16" customFormat="false" ht="15" hidden="false" customHeight="false" outlineLevel="0" collapsed="false">
      <c r="A16" s="129" t="n">
        <v>10</v>
      </c>
      <c r="B16" s="91" t="s">
        <v>26</v>
      </c>
      <c r="C16" s="130" t="n">
        <v>321</v>
      </c>
      <c r="D16" s="147" t="n">
        <v>1945.9</v>
      </c>
      <c r="E16" s="26" t="n">
        <v>3893.11</v>
      </c>
      <c r="F16" s="26" t="n">
        <v>12.27</v>
      </c>
      <c r="G16" s="212"/>
      <c r="H16" s="26" t="n">
        <v>111.43</v>
      </c>
      <c r="I16" s="26" t="n">
        <v>58.67</v>
      </c>
      <c r="J16" s="131" t="n">
        <f aca="false">K16/D16</f>
        <v>9.33404594275143</v>
      </c>
      <c r="K16" s="132" t="n">
        <f aca="false">L16+M16+E16</f>
        <v>18163.12</v>
      </c>
      <c r="L16" s="132" t="n">
        <f aca="false">F16*1163</f>
        <v>14270.01</v>
      </c>
      <c r="M16" s="132" t="n">
        <f aca="false">G16*9.5</f>
        <v>0</v>
      </c>
      <c r="N16" s="19"/>
      <c r="O16" s="20"/>
      <c r="P16" s="21"/>
    </row>
    <row r="17" customFormat="false" ht="15" hidden="false" customHeight="false" outlineLevel="0" collapsed="false">
      <c r="A17" s="129" t="n">
        <v>11</v>
      </c>
      <c r="B17" s="91" t="s">
        <v>27</v>
      </c>
      <c r="C17" s="130" t="n">
        <v>212</v>
      </c>
      <c r="D17" s="147" t="n">
        <v>1060.7</v>
      </c>
      <c r="E17" s="26" t="n">
        <v>2179.88</v>
      </c>
      <c r="F17" s="26"/>
      <c r="G17" s="26" t="n">
        <v>1059.55</v>
      </c>
      <c r="H17" s="26" t="n">
        <v>58.77</v>
      </c>
      <c r="I17" s="211"/>
      <c r="J17" s="131" t="n">
        <f aca="false">K17/D17</f>
        <v>11.5448336004525</v>
      </c>
      <c r="K17" s="132" t="n">
        <f aca="false">L17+M17+E17</f>
        <v>12245.605</v>
      </c>
      <c r="L17" s="132" t="n">
        <f aca="false">F17*1163</f>
        <v>0</v>
      </c>
      <c r="M17" s="132" t="n">
        <f aca="false">G17*9.5</f>
        <v>10065.725</v>
      </c>
      <c r="N17" s="19"/>
      <c r="O17" s="20"/>
      <c r="P17" s="21"/>
    </row>
    <row r="18" customFormat="false" ht="15" hidden="false" customHeight="false" outlineLevel="0" collapsed="false">
      <c r="A18" s="129" t="n">
        <v>12</v>
      </c>
      <c r="B18" s="91" t="s">
        <v>28</v>
      </c>
      <c r="C18" s="130" t="n">
        <v>392</v>
      </c>
      <c r="D18" s="147" t="n">
        <v>1954.8</v>
      </c>
      <c r="E18" s="26" t="n">
        <v>2376.47</v>
      </c>
      <c r="F18" s="134" t="n">
        <v>7.85</v>
      </c>
      <c r="G18" s="211"/>
      <c r="H18" s="26" t="n">
        <v>59.03</v>
      </c>
      <c r="I18" s="26" t="n">
        <v>53.98</v>
      </c>
      <c r="J18" s="131" t="n">
        <f aca="false">K18/D18</f>
        <v>5.88603437691835</v>
      </c>
      <c r="K18" s="132" t="n">
        <f aca="false">L18+M18+E18</f>
        <v>11506.02</v>
      </c>
      <c r="L18" s="132" t="n">
        <f aca="false">F18*1163</f>
        <v>9129.55</v>
      </c>
      <c r="M18" s="132" t="n">
        <f aca="false">G18*9.5</f>
        <v>0</v>
      </c>
      <c r="N18" s="19"/>
      <c r="O18" s="20"/>
      <c r="P18" s="21"/>
    </row>
    <row r="19" customFormat="false" ht="15" hidden="false" customHeight="false" outlineLevel="0" collapsed="false">
      <c r="A19" s="129" t="n">
        <v>13</v>
      </c>
      <c r="B19" s="91" t="s">
        <v>29</v>
      </c>
      <c r="C19" s="130" t="n">
        <v>156</v>
      </c>
      <c r="D19" s="147" t="n">
        <v>951.3</v>
      </c>
      <c r="E19" s="26" t="n">
        <v>3136.92</v>
      </c>
      <c r="F19" s="26" t="n">
        <v>8.42</v>
      </c>
      <c r="G19" s="211"/>
      <c r="H19" s="26" t="n">
        <v>78.67</v>
      </c>
      <c r="I19" s="211"/>
      <c r="J19" s="131" t="n">
        <f aca="false">K19/D19</f>
        <v>13.5912750972354</v>
      </c>
      <c r="K19" s="132" t="n">
        <f aca="false">L19+M19+E19</f>
        <v>12929.38</v>
      </c>
      <c r="L19" s="132" t="n">
        <f aca="false">F19*1163</f>
        <v>9792.46</v>
      </c>
      <c r="M19" s="132" t="n">
        <f aca="false">G19*9.5</f>
        <v>0</v>
      </c>
      <c r="N19" s="19"/>
      <c r="O19" s="20"/>
      <c r="P19" s="21"/>
    </row>
    <row r="20" customFormat="false" ht="15" hidden="false" customHeight="false" outlineLevel="0" collapsed="false">
      <c r="A20" s="129" t="n">
        <v>14</v>
      </c>
      <c r="B20" s="91" t="s">
        <v>30</v>
      </c>
      <c r="C20" s="130" t="n">
        <v>204</v>
      </c>
      <c r="D20" s="147" t="n">
        <v>1049.12</v>
      </c>
      <c r="E20" s="26" t="n">
        <v>4549.7</v>
      </c>
      <c r="F20" s="26" t="n">
        <v>0.2</v>
      </c>
      <c r="G20" s="211"/>
      <c r="H20" s="26" t="n">
        <v>96.85</v>
      </c>
      <c r="I20" s="211"/>
      <c r="J20" s="131" t="n">
        <f aca="false">K20/D20</f>
        <v>4.55839179502822</v>
      </c>
      <c r="K20" s="132" t="n">
        <f aca="false">L20+M20+E20</f>
        <v>4782.3</v>
      </c>
      <c r="L20" s="132" t="n">
        <f aca="false">F20*1163</f>
        <v>232.6</v>
      </c>
      <c r="M20" s="132" t="n">
        <f aca="false">G20*9.5</f>
        <v>0</v>
      </c>
      <c r="N20" s="19"/>
      <c r="O20" s="20"/>
      <c r="P20" s="21"/>
    </row>
    <row r="21" customFormat="false" ht="15" hidden="false" customHeight="false" outlineLevel="0" collapsed="false">
      <c r="A21" s="129" t="n">
        <v>15</v>
      </c>
      <c r="B21" s="91" t="s">
        <v>206</v>
      </c>
      <c r="C21" s="130" t="n">
        <v>350</v>
      </c>
      <c r="D21" s="147" t="n">
        <v>2104.3</v>
      </c>
      <c r="E21" s="26" t="n">
        <v>4032.52</v>
      </c>
      <c r="F21" s="134" t="n">
        <v>11.14</v>
      </c>
      <c r="G21" s="211"/>
      <c r="H21" s="26" t="n">
        <v>135.71</v>
      </c>
      <c r="I21" s="210"/>
      <c r="J21" s="131" t="n">
        <f aca="false">K21/D21</f>
        <v>8.07315496839804</v>
      </c>
      <c r="K21" s="132" t="n">
        <f aca="false">L21+M21+E21</f>
        <v>16988.34</v>
      </c>
      <c r="L21" s="132" t="n">
        <f aca="false">F21*1163</f>
        <v>12955.82</v>
      </c>
      <c r="M21" s="132" t="n">
        <f aca="false">G21*9.5</f>
        <v>0</v>
      </c>
      <c r="N21" s="19"/>
      <c r="O21" s="20"/>
      <c r="P21" s="21"/>
    </row>
    <row r="22" customFormat="false" ht="15" hidden="false" customHeight="false" outlineLevel="0" collapsed="false">
      <c r="A22" s="129" t="n">
        <v>16</v>
      </c>
      <c r="B22" s="91" t="s">
        <v>32</v>
      </c>
      <c r="C22" s="130" t="n">
        <v>347</v>
      </c>
      <c r="D22" s="147" t="n">
        <v>1735</v>
      </c>
      <c r="E22" s="26" t="n">
        <v>4247.2</v>
      </c>
      <c r="F22" s="26" t="n">
        <v>9.41</v>
      </c>
      <c r="G22" s="211"/>
      <c r="H22" s="26" t="n">
        <v>143.47</v>
      </c>
      <c r="I22" s="26" t="n">
        <v>41.21</v>
      </c>
      <c r="J22" s="131" t="n">
        <f aca="false">K22/D22</f>
        <v>8.75563688760807</v>
      </c>
      <c r="K22" s="132" t="n">
        <f aca="false">L22+M22+E22</f>
        <v>15191.03</v>
      </c>
      <c r="L22" s="132" t="n">
        <f aca="false">F22*1163</f>
        <v>10943.83</v>
      </c>
      <c r="M22" s="132" t="n">
        <f aca="false">G22*9.5</f>
        <v>0</v>
      </c>
      <c r="N22" s="19"/>
      <c r="O22" s="20"/>
      <c r="P22" s="21"/>
    </row>
    <row r="23" customFormat="false" ht="15" hidden="false" customHeight="false" outlineLevel="0" collapsed="false">
      <c r="A23" s="129" t="n">
        <v>17</v>
      </c>
      <c r="B23" s="91" t="s">
        <v>33</v>
      </c>
      <c r="C23" s="130" t="n">
        <v>308</v>
      </c>
      <c r="D23" s="147" t="n">
        <v>1799.2</v>
      </c>
      <c r="E23" s="26" t="n">
        <v>4453.84</v>
      </c>
      <c r="F23" s="26" t="n">
        <v>5.56</v>
      </c>
      <c r="G23" s="211"/>
      <c r="H23" s="26" t="n">
        <v>65.65</v>
      </c>
      <c r="I23" s="74" t="n">
        <v>44.83</v>
      </c>
      <c r="J23" s="131" t="n">
        <f aca="false">K23/D23</f>
        <v>6.06943085815918</v>
      </c>
      <c r="K23" s="132" t="n">
        <f aca="false">L23+M23+E23</f>
        <v>10920.12</v>
      </c>
      <c r="L23" s="132" t="n">
        <f aca="false">F23*1163</f>
        <v>6466.28</v>
      </c>
      <c r="M23" s="132" t="n">
        <f aca="false">G23*9.5</f>
        <v>0</v>
      </c>
      <c r="N23" s="19"/>
      <c r="O23" s="20"/>
      <c r="P23" s="21"/>
    </row>
    <row r="24" customFormat="false" ht="15" hidden="false" customHeight="false" outlineLevel="0" collapsed="false">
      <c r="A24" s="129" t="n">
        <v>18</v>
      </c>
      <c r="B24" s="91" t="s">
        <v>34</v>
      </c>
      <c r="C24" s="130" t="n">
        <v>453</v>
      </c>
      <c r="D24" s="147" t="n">
        <v>2416.8</v>
      </c>
      <c r="E24" s="26" t="n">
        <v>4490.04</v>
      </c>
      <c r="F24" s="134" t="n">
        <v>8.1</v>
      </c>
      <c r="G24" s="211"/>
      <c r="H24" s="26" t="n">
        <v>134.49</v>
      </c>
      <c r="I24" s="26" t="n">
        <v>148.46</v>
      </c>
      <c r="J24" s="131" t="n">
        <f aca="false">K24/D24</f>
        <v>5.75568520357497</v>
      </c>
      <c r="K24" s="132" t="n">
        <f aca="false">L24+M24+E24</f>
        <v>13910.34</v>
      </c>
      <c r="L24" s="132" t="n">
        <f aca="false">F24*1163</f>
        <v>9420.3</v>
      </c>
      <c r="M24" s="132" t="n">
        <f aca="false">G24*9.5</f>
        <v>0</v>
      </c>
      <c r="N24" s="19"/>
      <c r="O24" s="20"/>
      <c r="P24" s="21"/>
    </row>
    <row r="25" customFormat="false" ht="15" hidden="false" customHeight="false" outlineLevel="0" collapsed="false">
      <c r="A25" s="129" t="n">
        <v>19</v>
      </c>
      <c r="B25" s="91" t="s">
        <v>35</v>
      </c>
      <c r="C25" s="130" t="n">
        <v>306</v>
      </c>
      <c r="D25" s="147" t="n">
        <v>2129.7</v>
      </c>
      <c r="E25" s="26" t="n">
        <v>3100.46</v>
      </c>
      <c r="F25" s="26" t="n">
        <v>10.77</v>
      </c>
      <c r="G25" s="211"/>
      <c r="H25" s="26" t="n">
        <v>90.51</v>
      </c>
      <c r="I25" s="26" t="n">
        <v>176.55</v>
      </c>
      <c r="J25" s="131" t="n">
        <f aca="false">K25/D25</f>
        <v>7.33716955439733</v>
      </c>
      <c r="K25" s="132" t="n">
        <f aca="false">L25+M25+E25</f>
        <v>15625.97</v>
      </c>
      <c r="L25" s="132" t="n">
        <f aca="false">F25*1163</f>
        <v>12525.51</v>
      </c>
      <c r="M25" s="132" t="n">
        <f aca="false">G25*9.5</f>
        <v>0</v>
      </c>
      <c r="N25" s="19"/>
      <c r="O25" s="20"/>
      <c r="P25" s="21"/>
    </row>
    <row r="26" customFormat="false" ht="15" hidden="false" customHeight="false" outlineLevel="0" collapsed="false">
      <c r="A26" s="129" t="n">
        <v>20</v>
      </c>
      <c r="B26" s="91" t="s">
        <v>36</v>
      </c>
      <c r="C26" s="130" t="n">
        <v>416</v>
      </c>
      <c r="D26" s="147" t="n">
        <v>2416.8</v>
      </c>
      <c r="E26" s="26" t="n">
        <v>5833.82</v>
      </c>
      <c r="F26" s="26" t="n">
        <v>10.62</v>
      </c>
      <c r="G26" s="211"/>
      <c r="H26" s="26" t="n">
        <v>187.47</v>
      </c>
      <c r="I26" s="210"/>
      <c r="J26" s="131" t="n">
        <f aca="false">K26/D26</f>
        <v>7.52436279377689</v>
      </c>
      <c r="K26" s="132" t="n">
        <f aca="false">L26+M26+E26</f>
        <v>18184.88</v>
      </c>
      <c r="L26" s="132" t="n">
        <f aca="false">F26*1163</f>
        <v>12351.06</v>
      </c>
      <c r="M26" s="132" t="n">
        <f aca="false">G26*9.5</f>
        <v>0</v>
      </c>
      <c r="N26" s="19"/>
      <c r="O26" s="20"/>
      <c r="P26" s="21"/>
    </row>
    <row r="27" customFormat="false" ht="15" hidden="false" customHeight="false" outlineLevel="0" collapsed="false">
      <c r="A27" s="129" t="n">
        <v>21</v>
      </c>
      <c r="B27" s="91" t="s">
        <v>37</v>
      </c>
      <c r="C27" s="130" t="n">
        <v>386</v>
      </c>
      <c r="D27" s="147" t="n">
        <v>2129.7</v>
      </c>
      <c r="E27" s="26" t="n">
        <v>4063.21</v>
      </c>
      <c r="F27" s="134" t="n">
        <v>13.83</v>
      </c>
      <c r="G27" s="211"/>
      <c r="H27" s="26" t="n">
        <v>68.39</v>
      </c>
      <c r="I27" s="26" t="n">
        <v>76.39</v>
      </c>
      <c r="J27" s="131" t="n">
        <f aca="false">K27/D27</f>
        <v>9.46025261773959</v>
      </c>
      <c r="K27" s="132" t="n">
        <f aca="false">L27+M27+E27</f>
        <v>20147.5</v>
      </c>
      <c r="L27" s="132" t="n">
        <f aca="false">F27*1163</f>
        <v>16084.29</v>
      </c>
      <c r="M27" s="132" t="n">
        <f aca="false">G27*9.5</f>
        <v>0</v>
      </c>
      <c r="N27" s="19"/>
      <c r="O27" s="20"/>
      <c r="P27" s="21"/>
    </row>
    <row r="28" customFormat="false" ht="15" hidden="false" customHeight="false" outlineLevel="0" collapsed="false">
      <c r="A28" s="129" t="n">
        <v>22</v>
      </c>
      <c r="B28" s="91" t="s">
        <v>38</v>
      </c>
      <c r="C28" s="133" t="n">
        <v>222</v>
      </c>
      <c r="D28" s="147" t="n">
        <v>1803.7</v>
      </c>
      <c r="E28" s="26" t="n">
        <v>3928.97</v>
      </c>
      <c r="F28" s="26" t="n">
        <v>8.37</v>
      </c>
      <c r="G28" s="211"/>
      <c r="H28" s="26" t="n">
        <v>34.03</v>
      </c>
      <c r="I28" s="26" t="n">
        <v>47.25</v>
      </c>
      <c r="J28" s="131" t="n">
        <f aca="false">K28/D28</f>
        <v>7.57513999002051</v>
      </c>
      <c r="K28" s="132" t="n">
        <f aca="false">L28+M28+E28</f>
        <v>13663.28</v>
      </c>
      <c r="L28" s="132" t="n">
        <f aca="false">F28*1163</f>
        <v>9734.31</v>
      </c>
      <c r="M28" s="132" t="n">
        <f aca="false">G28*9.5</f>
        <v>0</v>
      </c>
      <c r="N28" s="19"/>
      <c r="O28" s="20"/>
      <c r="P28" s="21"/>
    </row>
    <row r="29" customFormat="false" ht="15" hidden="false" customHeight="false" outlineLevel="0" collapsed="false">
      <c r="A29" s="129" t="n">
        <v>23</v>
      </c>
      <c r="B29" s="91" t="s">
        <v>39</v>
      </c>
      <c r="C29" s="130" t="n">
        <v>48</v>
      </c>
      <c r="D29" s="147" t="n">
        <v>530</v>
      </c>
      <c r="E29" s="26" t="n">
        <v>1029.35</v>
      </c>
      <c r="F29" s="26"/>
      <c r="G29" s="211"/>
      <c r="H29" s="26" t="n">
        <v>18.03</v>
      </c>
      <c r="I29" s="211"/>
      <c r="J29" s="131" t="n">
        <f aca="false">K29/D29</f>
        <v>1.94216981132075</v>
      </c>
      <c r="K29" s="132" t="n">
        <f aca="false">L29+M29+E29</f>
        <v>1029.35</v>
      </c>
      <c r="L29" s="132" t="n">
        <f aca="false">F29*1163</f>
        <v>0</v>
      </c>
      <c r="M29" s="132" t="n">
        <f aca="false">G29*9.5</f>
        <v>0</v>
      </c>
      <c r="N29" s="19"/>
      <c r="O29" s="20"/>
      <c r="P29" s="21"/>
    </row>
    <row r="30" customFormat="false" ht="15" hidden="false" customHeight="false" outlineLevel="0" collapsed="false">
      <c r="A30" s="129" t="n">
        <v>24</v>
      </c>
      <c r="B30" s="91" t="s">
        <v>40</v>
      </c>
      <c r="C30" s="130" t="n">
        <v>360</v>
      </c>
      <c r="D30" s="147" t="n">
        <v>2274.9</v>
      </c>
      <c r="E30" s="26" t="n">
        <v>4745.7</v>
      </c>
      <c r="F30" s="134" t="n">
        <v>8.87</v>
      </c>
      <c r="G30" s="211"/>
      <c r="H30" s="26" t="n">
        <v>113.89</v>
      </c>
      <c r="I30" s="211"/>
      <c r="J30" s="131" t="n">
        <f aca="false">K30/D30</f>
        <v>6.62073497736164</v>
      </c>
      <c r="K30" s="132" t="n">
        <f aca="false">L30+M30+E30</f>
        <v>15061.51</v>
      </c>
      <c r="L30" s="132" t="n">
        <f aca="false">F30*1163</f>
        <v>10315.81</v>
      </c>
      <c r="M30" s="132" t="n">
        <f aca="false">G30*9.5</f>
        <v>0</v>
      </c>
      <c r="N30" s="19"/>
      <c r="O30" s="20"/>
      <c r="P30" s="21"/>
    </row>
    <row r="31" customFormat="false" ht="15" hidden="false" customHeight="false" outlineLevel="0" collapsed="false">
      <c r="A31" s="129" t="n">
        <v>25</v>
      </c>
      <c r="B31" s="91" t="s">
        <v>41</v>
      </c>
      <c r="C31" s="130" t="n">
        <v>337</v>
      </c>
      <c r="D31" s="147" t="n">
        <v>1988</v>
      </c>
      <c r="E31" s="26" t="n">
        <v>2835.33</v>
      </c>
      <c r="F31" s="26" t="n">
        <v>6.45</v>
      </c>
      <c r="G31" s="211"/>
      <c r="H31" s="26" t="n">
        <v>119.77</v>
      </c>
      <c r="I31" s="26" t="n">
        <v>40.13</v>
      </c>
      <c r="J31" s="131" t="n">
        <f aca="false">K31/D31</f>
        <v>5.19953722334004</v>
      </c>
      <c r="K31" s="132" t="n">
        <f aca="false">L31+M31+E31</f>
        <v>10336.68</v>
      </c>
      <c r="L31" s="132" t="n">
        <f aca="false">F31*1163</f>
        <v>7501.35</v>
      </c>
      <c r="M31" s="132" t="n">
        <f aca="false">G31*9.5</f>
        <v>0</v>
      </c>
      <c r="N31" s="19"/>
      <c r="O31" s="20"/>
      <c r="P31" s="21"/>
    </row>
    <row r="32" customFormat="false" ht="15" hidden="false" customHeight="false" outlineLevel="0" collapsed="false">
      <c r="A32" s="129" t="n">
        <v>26</v>
      </c>
      <c r="B32" s="91" t="s">
        <v>42</v>
      </c>
      <c r="C32" s="130" t="n">
        <v>209</v>
      </c>
      <c r="D32" s="147" t="n">
        <v>1514.6</v>
      </c>
      <c r="E32" s="26" t="n">
        <v>4773.49</v>
      </c>
      <c r="F32" s="26" t="n">
        <v>0.2</v>
      </c>
      <c r="G32" s="211"/>
      <c r="H32" s="26" t="n">
        <v>132.87</v>
      </c>
      <c r="I32" s="211"/>
      <c r="J32" s="131" t="n">
        <f aca="false">K32/D32</f>
        <v>3.30522250099036</v>
      </c>
      <c r="K32" s="132" t="n">
        <f aca="false">L32+M32+E32</f>
        <v>5006.09</v>
      </c>
      <c r="L32" s="132" t="n">
        <f aca="false">F32*1163</f>
        <v>232.6</v>
      </c>
      <c r="M32" s="132" t="n">
        <f aca="false">G32*9.5</f>
        <v>0</v>
      </c>
      <c r="N32" s="19"/>
      <c r="O32" s="20"/>
      <c r="P32" s="21"/>
    </row>
    <row r="33" customFormat="false" ht="15" hidden="false" customHeight="false" outlineLevel="0" collapsed="false">
      <c r="A33" s="129" t="n">
        <v>27</v>
      </c>
      <c r="B33" s="91" t="s">
        <v>43</v>
      </c>
      <c r="C33" s="130" t="n">
        <v>315</v>
      </c>
      <c r="D33" s="147" t="n">
        <v>2129.7</v>
      </c>
      <c r="E33" s="26" t="n">
        <v>3299.01</v>
      </c>
      <c r="F33" s="134" t="n">
        <v>13.36</v>
      </c>
      <c r="G33" s="211"/>
      <c r="H33" s="26" t="n">
        <v>128.3</v>
      </c>
      <c r="I33" s="26" t="n">
        <v>57.56</v>
      </c>
      <c r="J33" s="131" t="n">
        <f aca="false">K33/D33</f>
        <v>8.84476217307602</v>
      </c>
      <c r="K33" s="132" t="n">
        <f aca="false">L33+M33+E33</f>
        <v>18836.69</v>
      </c>
      <c r="L33" s="132" t="n">
        <f aca="false">F33*1163</f>
        <v>15537.68</v>
      </c>
      <c r="M33" s="132" t="n">
        <f aca="false">G33*9.5</f>
        <v>0</v>
      </c>
      <c r="N33" s="19"/>
      <c r="O33" s="20"/>
      <c r="P33" s="21"/>
      <c r="S33" s="21"/>
    </row>
    <row r="34" customFormat="false" ht="15" hidden="false" customHeight="false" outlineLevel="0" collapsed="false">
      <c r="A34" s="129" t="n">
        <v>28</v>
      </c>
      <c r="B34" s="91" t="s">
        <v>44</v>
      </c>
      <c r="C34" s="130" t="n">
        <v>307</v>
      </c>
      <c r="D34" s="147" t="n">
        <v>1798.9</v>
      </c>
      <c r="E34" s="26" t="n">
        <v>2118.59</v>
      </c>
      <c r="F34" s="26" t="n">
        <v>13.95</v>
      </c>
      <c r="G34" s="211"/>
      <c r="H34" s="26" t="n">
        <v>40.79</v>
      </c>
      <c r="I34" s="134" t="n">
        <v>7.61</v>
      </c>
      <c r="J34" s="131" t="n">
        <f aca="false">K34/D34</f>
        <v>10.1964756239924</v>
      </c>
      <c r="K34" s="132" t="n">
        <f aca="false">L34+M34+E34</f>
        <v>18342.44</v>
      </c>
      <c r="L34" s="132" t="n">
        <f aca="false">F34*1163</f>
        <v>16223.85</v>
      </c>
      <c r="M34" s="132" t="n">
        <f aca="false">G34*9.5</f>
        <v>0</v>
      </c>
      <c r="N34" s="19"/>
      <c r="O34" s="20"/>
      <c r="P34" s="21"/>
    </row>
    <row r="35" customFormat="false" ht="15" hidden="false" customHeight="false" outlineLevel="0" collapsed="false">
      <c r="A35" s="129" t="n">
        <v>29</v>
      </c>
      <c r="B35" s="91" t="s">
        <v>45</v>
      </c>
      <c r="C35" s="130" t="n">
        <v>330</v>
      </c>
      <c r="D35" s="147" t="n">
        <v>2389.8</v>
      </c>
      <c r="E35" s="26" t="n">
        <v>4971.99</v>
      </c>
      <c r="F35" s="26" t="n">
        <v>6.23</v>
      </c>
      <c r="G35" s="211"/>
      <c r="H35" s="26" t="n">
        <v>126.59</v>
      </c>
      <c r="I35" s="26" t="n">
        <v>82.56</v>
      </c>
      <c r="J35" s="131" t="n">
        <f aca="false">K35/D35</f>
        <v>5.11234412921583</v>
      </c>
      <c r="K35" s="132" t="n">
        <f aca="false">L35+M35+E35</f>
        <v>12217.48</v>
      </c>
      <c r="L35" s="132" t="n">
        <f aca="false">F35*1163</f>
        <v>7245.49</v>
      </c>
      <c r="M35" s="132" t="n">
        <f aca="false">G35*9.5</f>
        <v>0</v>
      </c>
      <c r="N35" s="19"/>
      <c r="O35" s="20"/>
      <c r="P35" s="21"/>
    </row>
    <row r="36" customFormat="false" ht="15" hidden="false" customHeight="false" outlineLevel="0" collapsed="false">
      <c r="A36" s="129" t="n">
        <v>30</v>
      </c>
      <c r="B36" s="91" t="s">
        <v>46</v>
      </c>
      <c r="C36" s="130" t="n">
        <v>324</v>
      </c>
      <c r="D36" s="147" t="n">
        <v>2274.9</v>
      </c>
      <c r="E36" s="26" t="n">
        <v>3677.64</v>
      </c>
      <c r="F36" s="134" t="n">
        <v>6.25</v>
      </c>
      <c r="G36" s="211"/>
      <c r="H36" s="26" t="n">
        <v>135.91</v>
      </c>
      <c r="I36" s="26" t="n">
        <v>29.81</v>
      </c>
      <c r="J36" s="131" t="n">
        <f aca="false">K36/D36</f>
        <v>4.81181150819816</v>
      </c>
      <c r="K36" s="132" t="n">
        <f aca="false">L36+M36+E36</f>
        <v>10946.39</v>
      </c>
      <c r="L36" s="132" t="n">
        <f aca="false">F36*1163</f>
        <v>7268.75</v>
      </c>
      <c r="M36" s="132" t="n">
        <f aca="false">G36*9.5</f>
        <v>0</v>
      </c>
      <c r="N36" s="19"/>
      <c r="O36" s="20"/>
      <c r="P36" s="21"/>
    </row>
    <row r="37" customFormat="false" ht="15" hidden="false" customHeight="false" outlineLevel="0" collapsed="false">
      <c r="A37" s="129" t="n">
        <v>31</v>
      </c>
      <c r="B37" s="91" t="s">
        <v>47</v>
      </c>
      <c r="C37" s="130" t="n">
        <v>124</v>
      </c>
      <c r="D37" s="147" t="n">
        <v>1098.2</v>
      </c>
      <c r="E37" s="26" t="n">
        <v>1565.84</v>
      </c>
      <c r="F37" s="26" t="n">
        <v>5.53</v>
      </c>
      <c r="G37" s="211"/>
      <c r="H37" s="26" t="n">
        <v>35.35</v>
      </c>
      <c r="I37" s="26" t="n">
        <v>13.15</v>
      </c>
      <c r="J37" s="131" t="n">
        <f aca="false">K37/D37</f>
        <v>7.28212529593881</v>
      </c>
      <c r="K37" s="132" t="n">
        <f aca="false">L37+M37+E37</f>
        <v>7997.23</v>
      </c>
      <c r="L37" s="132" t="n">
        <f aca="false">F37*1163</f>
        <v>6431.39</v>
      </c>
      <c r="M37" s="132" t="n">
        <f aca="false">G37*9.5</f>
        <v>0</v>
      </c>
      <c r="N37" s="19"/>
      <c r="O37" s="20"/>
      <c r="P37" s="21"/>
    </row>
    <row r="38" customFormat="false" ht="15" hidden="false" customHeight="false" outlineLevel="0" collapsed="false">
      <c r="A38" s="129" t="n">
        <v>32</v>
      </c>
      <c r="B38" s="91" t="s">
        <v>48</v>
      </c>
      <c r="C38" s="130" t="n">
        <v>364</v>
      </c>
      <c r="D38" s="147" t="n">
        <v>2103.2</v>
      </c>
      <c r="E38" s="26" t="n">
        <v>3810.89</v>
      </c>
      <c r="F38" s="26" t="n">
        <v>11.61</v>
      </c>
      <c r="G38" s="211"/>
      <c r="H38" s="26" t="n">
        <v>125</v>
      </c>
      <c r="I38" s="26" t="n">
        <v>31.96</v>
      </c>
      <c r="J38" s="131" t="n">
        <f aca="false">K38/D38</f>
        <v>8.23189425637125</v>
      </c>
      <c r="K38" s="132" t="n">
        <f aca="false">L38+M38+E38</f>
        <v>17313.32</v>
      </c>
      <c r="L38" s="132" t="n">
        <f aca="false">F38*1163</f>
        <v>13502.43</v>
      </c>
      <c r="M38" s="132" t="n">
        <f aca="false">G38*9.5</f>
        <v>0</v>
      </c>
      <c r="N38" s="19"/>
      <c r="O38" s="20"/>
      <c r="P38" s="21"/>
      <c r="S38" s="28"/>
    </row>
    <row r="39" customFormat="false" ht="15" hidden="false" customHeight="false" outlineLevel="0" collapsed="false">
      <c r="A39" s="129" t="n">
        <v>33</v>
      </c>
      <c r="B39" s="91" t="s">
        <v>49</v>
      </c>
      <c r="C39" s="130" t="n">
        <v>378</v>
      </c>
      <c r="D39" s="147" t="n">
        <v>2104</v>
      </c>
      <c r="E39" s="26" t="n">
        <v>3889.62</v>
      </c>
      <c r="F39" s="134" t="n">
        <v>10.74</v>
      </c>
      <c r="G39" s="211"/>
      <c r="H39" s="26" t="n">
        <v>71.92</v>
      </c>
      <c r="I39" s="26" t="n">
        <v>87.98</v>
      </c>
      <c r="J39" s="131" t="n">
        <f aca="false">K39/D39</f>
        <v>7.78528517110266</v>
      </c>
      <c r="K39" s="132" t="n">
        <f aca="false">L39+M39+E39</f>
        <v>16380.24</v>
      </c>
      <c r="L39" s="132" t="n">
        <f aca="false">F39*1163</f>
        <v>12490.62</v>
      </c>
      <c r="M39" s="132" t="n">
        <f aca="false">G39*9.5</f>
        <v>0</v>
      </c>
      <c r="N39" s="19"/>
      <c r="O39" s="20"/>
      <c r="P39" s="21"/>
    </row>
    <row r="40" customFormat="false" ht="15" hidden="false" customHeight="false" outlineLevel="0" collapsed="false">
      <c r="A40" s="129" t="n">
        <v>34</v>
      </c>
      <c r="B40" s="91" t="s">
        <v>50</v>
      </c>
      <c r="C40" s="130" t="n">
        <v>54</v>
      </c>
      <c r="D40" s="147" t="n">
        <v>1066.2</v>
      </c>
      <c r="E40" s="26" t="n">
        <v>4122.99</v>
      </c>
      <c r="F40" s="26" t="n">
        <v>3.6</v>
      </c>
      <c r="G40" s="211"/>
      <c r="H40" s="211"/>
      <c r="I40" s="211"/>
      <c r="J40" s="131" t="n">
        <f aca="false">K40/D40</f>
        <v>7.79383792909398</v>
      </c>
      <c r="K40" s="132" t="n">
        <f aca="false">L40+M40+E40</f>
        <v>8309.79</v>
      </c>
      <c r="L40" s="132" t="n">
        <f aca="false">F40*1163</f>
        <v>4186.8</v>
      </c>
      <c r="M40" s="132" t="n">
        <f aca="false">G40*9.5</f>
        <v>0</v>
      </c>
      <c r="N40" s="19"/>
      <c r="O40" s="20"/>
      <c r="P40" s="21"/>
      <c r="S40" s="28"/>
    </row>
    <row r="41" customFormat="false" ht="15" hidden="false" customHeight="false" outlineLevel="0" collapsed="false">
      <c r="A41" s="129" t="n">
        <v>35</v>
      </c>
      <c r="B41" s="91" t="s">
        <v>51</v>
      </c>
      <c r="C41" s="130" t="n">
        <v>43</v>
      </c>
      <c r="D41" s="147" t="n">
        <v>550</v>
      </c>
      <c r="E41" s="26" t="n">
        <v>1810.52</v>
      </c>
      <c r="F41" s="26"/>
      <c r="G41" s="26" t="n">
        <v>489.84</v>
      </c>
      <c r="H41" s="26" t="n">
        <v>19.57</v>
      </c>
      <c r="I41" s="211"/>
      <c r="J41" s="131" t="n">
        <f aca="false">K41/D41</f>
        <v>11.7527272727273</v>
      </c>
      <c r="K41" s="132" t="n">
        <f aca="false">L41+M41+E41</f>
        <v>6464</v>
      </c>
      <c r="L41" s="132" t="n">
        <f aca="false">F41*1163</f>
        <v>0</v>
      </c>
      <c r="M41" s="132" t="n">
        <f aca="false">G41*9.5</f>
        <v>4653.48</v>
      </c>
      <c r="N41" s="19"/>
      <c r="O41" s="20"/>
      <c r="P41" s="21"/>
    </row>
    <row r="42" customFormat="false" ht="15" hidden="false" customHeight="false" outlineLevel="0" collapsed="false">
      <c r="A42" s="129" t="n">
        <v>36</v>
      </c>
      <c r="B42" s="91" t="s">
        <v>52</v>
      </c>
      <c r="C42" s="130" t="n">
        <v>382</v>
      </c>
      <c r="D42" s="147" t="n">
        <v>2436.4</v>
      </c>
      <c r="E42" s="26" t="n">
        <v>4761.97</v>
      </c>
      <c r="F42" s="134" t="n">
        <v>7.48</v>
      </c>
      <c r="G42" s="211"/>
      <c r="H42" s="26" t="n">
        <v>143.95</v>
      </c>
      <c r="I42" s="26" t="n">
        <v>79.24</v>
      </c>
      <c r="J42" s="131" t="n">
        <f aca="false">K42/D42</f>
        <v>5.52504104416352</v>
      </c>
      <c r="K42" s="132" t="n">
        <f aca="false">L42+M42+E42</f>
        <v>13461.21</v>
      </c>
      <c r="L42" s="132" t="n">
        <f aca="false">F42*1163</f>
        <v>8699.24</v>
      </c>
      <c r="M42" s="132" t="n">
        <f aca="false">G42*9.5</f>
        <v>0</v>
      </c>
      <c r="N42" s="19"/>
      <c r="O42" s="20"/>
      <c r="P42" s="21"/>
    </row>
    <row r="43" customFormat="false" ht="15" hidden="false" customHeight="false" outlineLevel="0" collapsed="false">
      <c r="A43" s="129" t="n">
        <v>37</v>
      </c>
      <c r="B43" s="91" t="s">
        <v>53</v>
      </c>
      <c r="C43" s="130" t="n">
        <v>551</v>
      </c>
      <c r="D43" s="147" t="n">
        <v>2462.1</v>
      </c>
      <c r="E43" s="26" t="n">
        <v>5130.53</v>
      </c>
      <c r="F43" s="26" t="n">
        <v>8.38</v>
      </c>
      <c r="G43" s="211"/>
      <c r="H43" s="26" t="n">
        <v>94.28</v>
      </c>
      <c r="I43" s="26" t="n">
        <v>37.58</v>
      </c>
      <c r="J43" s="131" t="n">
        <f aca="false">K43/D43</f>
        <v>6.04218756346209</v>
      </c>
      <c r="K43" s="132" t="n">
        <f aca="false">L43+M43+E43</f>
        <v>14876.47</v>
      </c>
      <c r="L43" s="132" t="n">
        <f aca="false">F43*1163</f>
        <v>9745.94</v>
      </c>
      <c r="M43" s="132" t="n">
        <f aca="false">G43*9.5</f>
        <v>0</v>
      </c>
      <c r="N43" s="19"/>
      <c r="O43" s="20"/>
      <c r="P43" s="21"/>
    </row>
    <row r="44" customFormat="false" ht="15" hidden="false" customHeight="false" outlineLevel="0" collapsed="false">
      <c r="A44" s="129" t="n">
        <v>38</v>
      </c>
      <c r="B44" s="91" t="s">
        <v>54</v>
      </c>
      <c r="C44" s="130" t="n">
        <v>213</v>
      </c>
      <c r="D44" s="147" t="n">
        <v>2044.3</v>
      </c>
      <c r="E44" s="26" t="n">
        <v>5936.87</v>
      </c>
      <c r="F44" s="26" t="n">
        <v>8.6</v>
      </c>
      <c r="G44" s="211"/>
      <c r="H44" s="74" t="n">
        <v>142.49</v>
      </c>
      <c r="I44" s="210"/>
      <c r="J44" s="131" t="n">
        <f aca="false">K44/D44</f>
        <v>7.79663943648192</v>
      </c>
      <c r="K44" s="132" t="n">
        <f aca="false">L44+M44+E44</f>
        <v>15938.67</v>
      </c>
      <c r="L44" s="132" t="n">
        <f aca="false">F44*1163</f>
        <v>10001.8</v>
      </c>
      <c r="M44" s="132" t="n">
        <f aca="false">G44*9.5</f>
        <v>0</v>
      </c>
      <c r="N44" s="19"/>
      <c r="O44" s="20"/>
      <c r="P44" s="21"/>
    </row>
    <row r="45" customFormat="false" ht="15" hidden="false" customHeight="false" outlineLevel="0" collapsed="false">
      <c r="A45" s="129" t="n">
        <v>39</v>
      </c>
      <c r="B45" s="91" t="s">
        <v>55</v>
      </c>
      <c r="C45" s="130" t="n">
        <v>359</v>
      </c>
      <c r="D45" s="147" t="n">
        <v>2319.2</v>
      </c>
      <c r="E45" s="26" t="n">
        <v>4229.64</v>
      </c>
      <c r="F45" s="134" t="n">
        <v>9.29</v>
      </c>
      <c r="G45" s="211"/>
      <c r="H45" s="26" t="n">
        <v>196.26</v>
      </c>
      <c r="I45" s="74" t="n">
        <v>134.38</v>
      </c>
      <c r="J45" s="131" t="n">
        <f aca="false">K45/D45</f>
        <v>6.48236892031735</v>
      </c>
      <c r="K45" s="132" t="n">
        <f aca="false">L45+M45+E45</f>
        <v>15033.91</v>
      </c>
      <c r="L45" s="132" t="n">
        <f aca="false">F45*1163</f>
        <v>10804.27</v>
      </c>
      <c r="M45" s="132" t="n">
        <f aca="false">G45*9.5</f>
        <v>0</v>
      </c>
      <c r="N45" s="19"/>
      <c r="O45" s="20"/>
      <c r="P45" s="21"/>
    </row>
    <row r="46" customFormat="false" ht="15" hidden="false" customHeight="false" outlineLevel="0" collapsed="false">
      <c r="A46" s="129" t="n">
        <v>40</v>
      </c>
      <c r="B46" s="91" t="s">
        <v>56</v>
      </c>
      <c r="C46" s="130" t="n">
        <v>185</v>
      </c>
      <c r="D46" s="147" t="n">
        <v>1099.3</v>
      </c>
      <c r="E46" s="26" t="n">
        <v>2194.34</v>
      </c>
      <c r="F46" s="26" t="n">
        <v>3.98</v>
      </c>
      <c r="G46" s="211"/>
      <c r="H46" s="26" t="n">
        <v>43.17</v>
      </c>
      <c r="I46" s="211"/>
      <c r="J46" s="131" t="n">
        <f aca="false">K46/D46</f>
        <v>6.20674974984081</v>
      </c>
      <c r="K46" s="132" t="n">
        <f aca="false">L46+M46+E46</f>
        <v>6823.08</v>
      </c>
      <c r="L46" s="132" t="n">
        <f aca="false">F46*1163</f>
        <v>4628.74</v>
      </c>
      <c r="M46" s="132" t="n">
        <f aca="false">G46*9.5</f>
        <v>0</v>
      </c>
      <c r="N46" s="19"/>
      <c r="O46" s="20"/>
      <c r="P46" s="21"/>
    </row>
    <row r="47" customFormat="false" ht="15" hidden="false" customHeight="false" outlineLevel="0" collapsed="false">
      <c r="A47" s="129" t="n">
        <v>41</v>
      </c>
      <c r="B47" s="91" t="s">
        <v>57</v>
      </c>
      <c r="C47" s="130" t="n">
        <v>307</v>
      </c>
      <c r="D47" s="147" t="n">
        <v>2129.7</v>
      </c>
      <c r="E47" s="26" t="n">
        <v>3290.41</v>
      </c>
      <c r="F47" s="26" t="n">
        <v>10.98</v>
      </c>
      <c r="G47" s="211"/>
      <c r="H47" s="26" t="n">
        <v>156.5</v>
      </c>
      <c r="I47" s="26" t="n">
        <v>66.92</v>
      </c>
      <c r="J47" s="131" t="n">
        <f aca="false">K47/D47</f>
        <v>7.54103864394046</v>
      </c>
      <c r="K47" s="132" t="n">
        <f aca="false">L47+M47+E47</f>
        <v>16060.15</v>
      </c>
      <c r="L47" s="132" t="n">
        <f aca="false">F47*1163</f>
        <v>12769.74</v>
      </c>
      <c r="M47" s="132" t="n">
        <f aca="false">G47*9.5</f>
        <v>0</v>
      </c>
      <c r="N47" s="19"/>
      <c r="O47" s="20"/>
      <c r="P47" s="21"/>
    </row>
    <row r="48" customFormat="false" ht="15" hidden="false" customHeight="false" outlineLevel="0" collapsed="false">
      <c r="A48" s="129" t="n">
        <v>42</v>
      </c>
      <c r="B48" s="91" t="s">
        <v>58</v>
      </c>
      <c r="C48" s="130" t="n">
        <v>228</v>
      </c>
      <c r="D48" s="147" t="n">
        <v>1413.6</v>
      </c>
      <c r="E48" s="26" t="n">
        <v>3317.95</v>
      </c>
      <c r="F48" s="134" t="n">
        <v>1.87</v>
      </c>
      <c r="G48" s="211"/>
      <c r="H48" s="26" t="n">
        <v>72.13</v>
      </c>
      <c r="I48" s="211"/>
      <c r="J48" s="131" t="n">
        <f aca="false">K48/D48</f>
        <v>3.88565365025467</v>
      </c>
      <c r="K48" s="132" t="n">
        <f aca="false">L48+M48+E48</f>
        <v>5492.76</v>
      </c>
      <c r="L48" s="132" t="n">
        <f aca="false">F48*1163</f>
        <v>2174.81</v>
      </c>
      <c r="M48" s="132" t="n">
        <f aca="false">G48*9.5</f>
        <v>0</v>
      </c>
      <c r="N48" s="19"/>
      <c r="O48" s="20"/>
      <c r="P48" s="21"/>
    </row>
    <row r="49" customFormat="false" ht="15" hidden="false" customHeight="false" outlineLevel="0" collapsed="false">
      <c r="A49" s="129" t="n">
        <v>43</v>
      </c>
      <c r="B49" s="91" t="s">
        <v>59</v>
      </c>
      <c r="C49" s="130" t="n">
        <v>207</v>
      </c>
      <c r="D49" s="147" t="n">
        <v>896.8</v>
      </c>
      <c r="E49" s="26" t="n">
        <v>6062.47</v>
      </c>
      <c r="F49" s="26"/>
      <c r="G49" s="211"/>
      <c r="H49" s="26" t="n">
        <v>90.69</v>
      </c>
      <c r="I49" s="210"/>
      <c r="J49" s="131" t="n">
        <f aca="false">K49/D49</f>
        <v>6.76011373773417</v>
      </c>
      <c r="K49" s="132" t="n">
        <f aca="false">L49+M49+E49</f>
        <v>6062.47</v>
      </c>
      <c r="L49" s="132" t="n">
        <f aca="false">F49*1163</f>
        <v>0</v>
      </c>
      <c r="M49" s="132" t="n">
        <f aca="false">G49*9.5</f>
        <v>0</v>
      </c>
      <c r="N49" s="19"/>
      <c r="O49" s="20"/>
      <c r="P49" s="21"/>
    </row>
    <row r="50" customFormat="false" ht="15" hidden="false" customHeight="false" outlineLevel="0" collapsed="false">
      <c r="A50" s="129" t="n">
        <v>44</v>
      </c>
      <c r="B50" s="91" t="s">
        <v>60</v>
      </c>
      <c r="C50" s="130" t="n">
        <v>450</v>
      </c>
      <c r="D50" s="147" t="n">
        <v>2462.18</v>
      </c>
      <c r="E50" s="26" t="n">
        <v>5735.49</v>
      </c>
      <c r="F50" s="26" t="n">
        <v>6.2</v>
      </c>
      <c r="G50" s="211"/>
      <c r="H50" s="26" t="n">
        <v>173.21</v>
      </c>
      <c r="I50" s="74" t="n">
        <v>33.52</v>
      </c>
      <c r="J50" s="131" t="n">
        <f aca="false">K50/D50</f>
        <v>5.25797870180084</v>
      </c>
      <c r="K50" s="132" t="n">
        <f aca="false">L50+M50+E50</f>
        <v>12946.09</v>
      </c>
      <c r="L50" s="132" t="n">
        <f aca="false">F50*1163</f>
        <v>7210.6</v>
      </c>
      <c r="M50" s="132" t="n">
        <f aca="false">G50*9.5</f>
        <v>0</v>
      </c>
      <c r="N50" s="19"/>
      <c r="O50" s="20"/>
      <c r="P50" s="21"/>
    </row>
    <row r="51" customFormat="false" ht="15" hidden="false" customHeight="false" outlineLevel="0" collapsed="false">
      <c r="A51" s="129" t="n">
        <v>45</v>
      </c>
      <c r="B51" s="91" t="s">
        <v>61</v>
      </c>
      <c r="C51" s="130" t="n">
        <v>220</v>
      </c>
      <c r="D51" s="147" t="n">
        <v>1330</v>
      </c>
      <c r="E51" s="26" t="n">
        <v>3003.67</v>
      </c>
      <c r="F51" s="134" t="n">
        <v>3</v>
      </c>
      <c r="G51" s="211"/>
      <c r="H51" s="26" t="n">
        <v>89.83</v>
      </c>
      <c r="I51" s="211"/>
      <c r="J51" s="131" t="n">
        <f aca="false">K51/D51</f>
        <v>4.88170676691729</v>
      </c>
      <c r="K51" s="132" t="n">
        <f aca="false">L51+M51+E51</f>
        <v>6492.67</v>
      </c>
      <c r="L51" s="132" t="n">
        <f aca="false">F51*1163</f>
        <v>3489</v>
      </c>
      <c r="M51" s="132" t="n">
        <f aca="false">G51*9.5</f>
        <v>0</v>
      </c>
      <c r="N51" s="19"/>
      <c r="O51" s="20"/>
      <c r="P51" s="21"/>
    </row>
    <row r="52" customFormat="false" ht="15" hidden="false" customHeight="false" outlineLevel="0" collapsed="false">
      <c r="A52" s="129" t="n">
        <v>46</v>
      </c>
      <c r="B52" s="91" t="s">
        <v>62</v>
      </c>
      <c r="C52" s="130" t="n">
        <v>350</v>
      </c>
      <c r="D52" s="147" t="n">
        <v>2831.4</v>
      </c>
      <c r="E52" s="26" t="n">
        <v>6672.64</v>
      </c>
      <c r="F52" s="26" t="n">
        <v>7.06</v>
      </c>
      <c r="G52" s="211"/>
      <c r="H52" s="26" t="n">
        <v>104.41</v>
      </c>
      <c r="I52" s="26" t="n">
        <v>53.41</v>
      </c>
      <c r="J52" s="131" t="n">
        <f aca="false">K52/D52</f>
        <v>5.25655859292223</v>
      </c>
      <c r="K52" s="132" t="n">
        <f aca="false">L52+M52+E52</f>
        <v>14883.42</v>
      </c>
      <c r="L52" s="132" t="n">
        <f aca="false">F52*1163</f>
        <v>8210.78</v>
      </c>
      <c r="M52" s="132" t="n">
        <f aca="false">G52*9.5</f>
        <v>0</v>
      </c>
      <c r="N52" s="19"/>
      <c r="O52" s="20"/>
      <c r="P52" s="21"/>
    </row>
    <row r="53" customFormat="false" ht="15" hidden="false" customHeight="false" outlineLevel="0" collapsed="false">
      <c r="A53" s="129" t="n">
        <v>47</v>
      </c>
      <c r="B53" s="91" t="s">
        <v>63</v>
      </c>
      <c r="C53" s="130" t="n">
        <v>320</v>
      </c>
      <c r="D53" s="147" t="n">
        <v>1642.5</v>
      </c>
      <c r="E53" s="26" t="n">
        <v>3872.44</v>
      </c>
      <c r="F53" s="26" t="n">
        <v>7.09</v>
      </c>
      <c r="G53" s="211"/>
      <c r="H53" s="26" t="n">
        <v>112.17</v>
      </c>
      <c r="I53" s="211"/>
      <c r="J53" s="131" t="n">
        <f aca="false">K53/D53</f>
        <v>7.37784474885845</v>
      </c>
      <c r="K53" s="132" t="n">
        <f aca="false">L53+M53+E53</f>
        <v>12118.11</v>
      </c>
      <c r="L53" s="132" t="n">
        <f aca="false">F53*1163</f>
        <v>8245.67</v>
      </c>
      <c r="M53" s="132" t="n">
        <f aca="false">G53*9.5</f>
        <v>0</v>
      </c>
      <c r="N53" s="19"/>
      <c r="O53" s="20"/>
      <c r="P53" s="21"/>
    </row>
    <row r="54" customFormat="false" ht="15" hidden="false" customHeight="false" outlineLevel="0" collapsed="false">
      <c r="A54" s="129" t="n">
        <v>48</v>
      </c>
      <c r="B54" s="91" t="s">
        <v>64</v>
      </c>
      <c r="C54" s="130" t="n">
        <v>464</v>
      </c>
      <c r="D54" s="147" t="n">
        <v>2437.4</v>
      </c>
      <c r="E54" s="26" t="n">
        <v>6144.57</v>
      </c>
      <c r="F54" s="134" t="n">
        <v>6.63</v>
      </c>
      <c r="G54" s="211"/>
      <c r="H54" s="26" t="n">
        <v>123.7</v>
      </c>
      <c r="I54" s="210"/>
      <c r="J54" s="131" t="n">
        <f aca="false">K54/D54</f>
        <v>5.68444243866415</v>
      </c>
      <c r="K54" s="132" t="n">
        <f aca="false">L54+M54+E54</f>
        <v>13855.26</v>
      </c>
      <c r="L54" s="132" t="n">
        <f aca="false">F54*1163</f>
        <v>7710.69</v>
      </c>
      <c r="M54" s="132" t="n">
        <f aca="false">G54*9.5</f>
        <v>0</v>
      </c>
      <c r="N54" s="19"/>
      <c r="O54" s="20"/>
      <c r="P54" s="21"/>
    </row>
    <row r="55" customFormat="false" ht="15" hidden="false" customHeight="false" outlineLevel="0" collapsed="false">
      <c r="A55" s="129" t="n">
        <v>49</v>
      </c>
      <c r="B55" s="91" t="s">
        <v>65</v>
      </c>
      <c r="C55" s="130" t="n">
        <v>117</v>
      </c>
      <c r="D55" s="147" t="n">
        <v>966</v>
      </c>
      <c r="E55" s="26" t="n">
        <v>3737.7</v>
      </c>
      <c r="F55" s="26" t="n">
        <v>1.4</v>
      </c>
      <c r="G55" s="211"/>
      <c r="H55" s="214"/>
      <c r="I55" s="211"/>
      <c r="J55" s="131" t="n">
        <f aca="false">K55/D55</f>
        <v>5.5547619047619</v>
      </c>
      <c r="K55" s="132" t="n">
        <f aca="false">L55+M55+E55</f>
        <v>5365.9</v>
      </c>
      <c r="L55" s="132" t="n">
        <f aca="false">F55*1163</f>
        <v>1628.2</v>
      </c>
      <c r="M55" s="132" t="n">
        <f aca="false">G55*9.5</f>
        <v>0</v>
      </c>
      <c r="N55" s="19"/>
      <c r="O55" s="20"/>
      <c r="P55" s="21"/>
    </row>
    <row r="56" customFormat="false" ht="15" hidden="false" customHeight="false" outlineLevel="0" collapsed="false">
      <c r="A56" s="137"/>
      <c r="B56" s="138" t="s">
        <v>66</v>
      </c>
      <c r="C56" s="139" t="n">
        <f aca="false">SUM(C7:C55)</f>
        <v>13220</v>
      </c>
      <c r="D56" s="139" t="n">
        <f aca="false">SUM(D7:D55)</f>
        <v>82573.62</v>
      </c>
      <c r="E56" s="140" t="n">
        <f aca="false">SUM(E7:E55)</f>
        <v>184638.99</v>
      </c>
      <c r="F56" s="140" t="n">
        <f aca="false">SUM(F7:F55)</f>
        <v>332.39</v>
      </c>
      <c r="G56" s="140" t="n">
        <f aca="false">SUM(G7:G55)</f>
        <v>2998.83</v>
      </c>
      <c r="H56" s="140" t="n">
        <f aca="false">SUM(H7:H55)</f>
        <v>4573.34</v>
      </c>
      <c r="I56" s="140" t="n">
        <f aca="false">SUM(I7:I55)</f>
        <v>1602.34</v>
      </c>
      <c r="J56" s="141"/>
      <c r="K56" s="142"/>
      <c r="L56" s="142"/>
      <c r="M56" s="142"/>
      <c r="N56" s="19"/>
      <c r="O56" s="20"/>
      <c r="P56" s="21"/>
    </row>
    <row r="57" customFormat="false" ht="15" hidden="false" customHeight="false" outlineLevel="0" collapsed="false">
      <c r="A57" s="143"/>
      <c r="B57" s="138" t="s">
        <v>67</v>
      </c>
      <c r="C57" s="139"/>
      <c r="D57" s="139"/>
      <c r="E57" s="140"/>
      <c r="F57" s="140"/>
      <c r="G57" s="140"/>
      <c r="H57" s="140"/>
      <c r="I57" s="140"/>
      <c r="J57" s="144" t="n">
        <f aca="false">SUM(J7:J55)/49</f>
        <v>7.89802617879488</v>
      </c>
      <c r="K57" s="142"/>
      <c r="L57" s="142"/>
      <c r="M57" s="142"/>
      <c r="N57" s="19"/>
      <c r="O57" s="20"/>
      <c r="P57" s="21"/>
    </row>
    <row r="58" customFormat="false" ht="15" hidden="false" customHeight="false" outlineLevel="0" collapsed="false">
      <c r="A58" s="125"/>
      <c r="B58" s="125"/>
      <c r="C58" s="125"/>
      <c r="D58" s="125"/>
      <c r="E58" s="124"/>
      <c r="F58" s="124"/>
      <c r="G58" s="124"/>
      <c r="H58" s="124"/>
      <c r="I58" s="124"/>
      <c r="J58" s="124"/>
      <c r="K58" s="124"/>
      <c r="L58" s="124"/>
      <c r="M58" s="124"/>
      <c r="N58" s="19"/>
      <c r="O58" s="20"/>
      <c r="P58" s="21"/>
    </row>
    <row r="59" customFormat="false" ht="15" hidden="false" customHeight="false" outlineLevel="0" collapsed="false">
      <c r="A59" s="125"/>
      <c r="B59" s="125"/>
      <c r="C59" s="125"/>
      <c r="D59" s="125"/>
      <c r="E59" s="124"/>
      <c r="F59" s="124"/>
      <c r="G59" s="124"/>
      <c r="H59" s="124"/>
      <c r="I59" s="124"/>
      <c r="J59" s="124"/>
      <c r="K59" s="124"/>
      <c r="L59" s="124"/>
      <c r="M59" s="124"/>
      <c r="N59" s="19"/>
      <c r="O59" s="20"/>
      <c r="P59" s="21"/>
    </row>
    <row r="60" customFormat="false" ht="15" hidden="false" customHeight="true" outlineLevel="0" collapsed="false">
      <c r="A60" s="126" t="s">
        <v>1</v>
      </c>
      <c r="B60" s="127" t="s">
        <v>2</v>
      </c>
      <c r="C60" s="127" t="s">
        <v>3</v>
      </c>
      <c r="D60" s="127" t="s">
        <v>4</v>
      </c>
      <c r="E60" s="126" t="s">
        <v>5</v>
      </c>
      <c r="F60" s="126"/>
      <c r="G60" s="126"/>
      <c r="H60" s="126"/>
      <c r="I60" s="126"/>
      <c r="J60" s="127" t="s">
        <v>6</v>
      </c>
      <c r="K60" s="127" t="s">
        <v>7</v>
      </c>
      <c r="L60" s="127"/>
      <c r="M60" s="127"/>
      <c r="N60" s="19"/>
      <c r="O60" s="20"/>
      <c r="P60" s="21"/>
    </row>
    <row r="61" customFormat="false" ht="35.05" hidden="false" customHeight="false" outlineLevel="0" collapsed="false">
      <c r="A61" s="126"/>
      <c r="B61" s="127"/>
      <c r="C61" s="127"/>
      <c r="D61" s="127"/>
      <c r="E61" s="126" t="s">
        <v>8</v>
      </c>
      <c r="F61" s="126" t="s">
        <v>9</v>
      </c>
      <c r="G61" s="126" t="s">
        <v>10</v>
      </c>
      <c r="H61" s="126" t="s">
        <v>11</v>
      </c>
      <c r="I61" s="126" t="s">
        <v>12</v>
      </c>
      <c r="J61" s="127"/>
      <c r="K61" s="127" t="s">
        <v>13</v>
      </c>
      <c r="L61" s="127" t="s">
        <v>14</v>
      </c>
      <c r="M61" s="127" t="s">
        <v>15</v>
      </c>
      <c r="N61" s="19"/>
      <c r="O61" s="20"/>
      <c r="P61" s="21"/>
    </row>
    <row r="62" customFormat="false" ht="15" hidden="false" customHeight="true" outlineLevel="0" collapsed="false">
      <c r="A62" s="128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9"/>
      <c r="O62" s="20"/>
      <c r="P62" s="21"/>
      <c r="Q62" s="1"/>
      <c r="R62" s="1"/>
      <c r="S62" s="1"/>
    </row>
    <row r="63" customFormat="false" ht="15" hidden="false" customHeight="false" outlineLevel="0" collapsed="false">
      <c r="A63" s="129" t="n">
        <v>1</v>
      </c>
      <c r="B63" s="91" t="s">
        <v>69</v>
      </c>
      <c r="C63" s="130" t="n">
        <v>334</v>
      </c>
      <c r="D63" s="147" t="n">
        <v>495</v>
      </c>
      <c r="E63" s="26" t="n">
        <v>5021.01</v>
      </c>
      <c r="F63" s="211"/>
      <c r="G63" s="26" t="n">
        <v>2772.33</v>
      </c>
      <c r="H63" s="26" t="n">
        <v>122.13</v>
      </c>
      <c r="I63" s="211"/>
      <c r="J63" s="131" t="n">
        <f aca="false">K63/D63</f>
        <v>63.3497878787879</v>
      </c>
      <c r="K63" s="132" t="n">
        <f aca="false">L63+M63+E63</f>
        <v>31358.145</v>
      </c>
      <c r="L63" s="132" t="n">
        <f aca="false">F63*1163</f>
        <v>0</v>
      </c>
      <c r="M63" s="132" t="n">
        <f aca="false">G63*9.5</f>
        <v>26337.135</v>
      </c>
      <c r="N63" s="19"/>
      <c r="O63" s="20"/>
      <c r="P63" s="21"/>
    </row>
    <row r="64" customFormat="false" ht="23.85" hidden="false" customHeight="false" outlineLevel="0" collapsed="false">
      <c r="A64" s="129" t="n">
        <v>2</v>
      </c>
      <c r="B64" s="91" t="s">
        <v>70</v>
      </c>
      <c r="C64" s="130" t="n">
        <v>110</v>
      </c>
      <c r="D64" s="147" t="n">
        <v>526.3</v>
      </c>
      <c r="E64" s="26" t="n">
        <v>2041.71</v>
      </c>
      <c r="F64" s="26" t="n">
        <v>3.01</v>
      </c>
      <c r="G64" s="211"/>
      <c r="H64" s="26" t="n">
        <v>24.28</v>
      </c>
      <c r="I64" s="211"/>
      <c r="J64" s="131" t="n">
        <f aca="false">K64/D64</f>
        <v>10.5307619228577</v>
      </c>
      <c r="K64" s="132" t="n">
        <f aca="false">L64+M64+E64</f>
        <v>5542.34</v>
      </c>
      <c r="L64" s="132" t="n">
        <f aca="false">F64*1163</f>
        <v>3500.63</v>
      </c>
      <c r="M64" s="132" t="n">
        <f aca="false">G64*9.5</f>
        <v>0</v>
      </c>
      <c r="N64" s="19"/>
      <c r="O64" s="20"/>
      <c r="P64" s="21"/>
    </row>
    <row r="65" customFormat="false" ht="15" hidden="false" customHeight="false" outlineLevel="0" collapsed="false">
      <c r="A65" s="129" t="n">
        <v>3</v>
      </c>
      <c r="B65" s="91" t="s">
        <v>71</v>
      </c>
      <c r="C65" s="130" t="n">
        <v>601</v>
      </c>
      <c r="D65" s="147" t="n">
        <v>1812.7</v>
      </c>
      <c r="E65" s="26" t="n">
        <v>708.89</v>
      </c>
      <c r="F65" s="26" t="n">
        <v>7.3</v>
      </c>
      <c r="G65" s="211"/>
      <c r="H65" s="26" t="n">
        <v>5</v>
      </c>
      <c r="I65" s="211"/>
      <c r="J65" s="131" t="n">
        <f aca="false">K65/D65</f>
        <v>5.07463452308711</v>
      </c>
      <c r="K65" s="132" t="n">
        <f aca="false">L65+M65+E65</f>
        <v>9198.79</v>
      </c>
      <c r="L65" s="132" t="n">
        <f aca="false">F65*1163</f>
        <v>8489.9</v>
      </c>
      <c r="M65" s="132" t="n">
        <f aca="false">G65*9.5</f>
        <v>0</v>
      </c>
      <c r="N65" s="19"/>
      <c r="O65" s="20"/>
      <c r="P65" s="21"/>
    </row>
    <row r="66" customFormat="false" ht="15" hidden="false" customHeight="false" outlineLevel="0" collapsed="false">
      <c r="A66" s="129" t="n">
        <v>4</v>
      </c>
      <c r="B66" s="91" t="s">
        <v>72</v>
      </c>
      <c r="C66" s="130" t="n">
        <v>999</v>
      </c>
      <c r="D66" s="147" t="n">
        <v>4097.4</v>
      </c>
      <c r="E66" s="26" t="n">
        <v>2877.37</v>
      </c>
      <c r="F66" s="134" t="n">
        <v>19.84</v>
      </c>
      <c r="G66" s="211"/>
      <c r="H66" s="26" t="n">
        <v>123.8</v>
      </c>
      <c r="I66" s="211"/>
      <c r="J66" s="131" t="n">
        <f aca="false">K66/D66</f>
        <v>6.33359935568897</v>
      </c>
      <c r="K66" s="132" t="n">
        <f aca="false">L66+M66+E66</f>
        <v>25951.29</v>
      </c>
      <c r="L66" s="132" t="n">
        <f aca="false">F66*1163</f>
        <v>23073.92</v>
      </c>
      <c r="M66" s="132" t="n">
        <f aca="false">G66*9.5</f>
        <v>0</v>
      </c>
      <c r="N66" s="19"/>
      <c r="O66" s="20"/>
      <c r="P66" s="21"/>
    </row>
    <row r="67" customFormat="false" ht="23.85" hidden="false" customHeight="false" outlineLevel="0" collapsed="false">
      <c r="A67" s="129" t="n">
        <v>5</v>
      </c>
      <c r="B67" s="91" t="s">
        <v>73</v>
      </c>
      <c r="C67" s="130" t="n">
        <v>687</v>
      </c>
      <c r="D67" s="147" t="n">
        <v>2717.99</v>
      </c>
      <c r="E67" s="26" t="n">
        <v>1096.51</v>
      </c>
      <c r="F67" s="26" t="n">
        <v>5.6</v>
      </c>
      <c r="G67" s="211"/>
      <c r="H67" s="26" t="n">
        <v>43.32</v>
      </c>
      <c r="I67" s="211"/>
      <c r="J67" s="131" t="n">
        <f aca="false">K67/D67</f>
        <v>2.79960927008561</v>
      </c>
      <c r="K67" s="132" t="n">
        <f aca="false">L67+M67+E67</f>
        <v>7609.31</v>
      </c>
      <c r="L67" s="132" t="n">
        <f aca="false">F67*1163</f>
        <v>6512.8</v>
      </c>
      <c r="M67" s="132" t="n">
        <f aca="false">G67*9.5</f>
        <v>0</v>
      </c>
      <c r="N67" s="19"/>
      <c r="O67" s="20"/>
      <c r="P67" s="21"/>
    </row>
    <row r="68" customFormat="false" ht="15" hidden="false" customHeight="false" outlineLevel="0" collapsed="false">
      <c r="A68" s="129" t="n">
        <v>6</v>
      </c>
      <c r="B68" s="91" t="s">
        <v>74</v>
      </c>
      <c r="C68" s="130" t="n">
        <v>26</v>
      </c>
      <c r="D68" s="147" t="n">
        <v>455.1</v>
      </c>
      <c r="E68" s="26" t="n">
        <v>659.1</v>
      </c>
      <c r="F68" s="26" t="n">
        <v>1.31</v>
      </c>
      <c r="G68" s="211"/>
      <c r="H68" s="26" t="n">
        <v>9.41</v>
      </c>
      <c r="I68" s="211"/>
      <c r="J68" s="131" t="n">
        <f aca="false">K68/D68</f>
        <v>4.79593495934959</v>
      </c>
      <c r="K68" s="132" t="n">
        <f aca="false">L68+M68+E68</f>
        <v>2182.63</v>
      </c>
      <c r="L68" s="132" t="n">
        <f aca="false">F68*1163</f>
        <v>1523.53</v>
      </c>
      <c r="M68" s="132" t="n">
        <f aca="false">G68*9.5</f>
        <v>0</v>
      </c>
      <c r="N68" s="19"/>
      <c r="O68" s="20"/>
      <c r="P68" s="21"/>
    </row>
    <row r="69" customFormat="false" ht="15" hidden="false" customHeight="false" outlineLevel="0" collapsed="false">
      <c r="A69" s="129" t="n">
        <v>7</v>
      </c>
      <c r="B69" s="91" t="s">
        <v>75</v>
      </c>
      <c r="C69" s="130" t="n">
        <v>788</v>
      </c>
      <c r="D69" s="147" t="n">
        <v>6353.7</v>
      </c>
      <c r="E69" s="26" t="n">
        <v>10061.14</v>
      </c>
      <c r="F69" s="134" t="n">
        <v>19.32</v>
      </c>
      <c r="G69" s="211"/>
      <c r="H69" s="26" t="n">
        <v>290.87</v>
      </c>
      <c r="I69" s="26" t="n">
        <v>883.82</v>
      </c>
      <c r="J69" s="131" t="n">
        <f aca="false">K69/D69</f>
        <v>5.11989864173631</v>
      </c>
      <c r="K69" s="132" t="n">
        <f aca="false">L69+M69+E69</f>
        <v>32530.3</v>
      </c>
      <c r="L69" s="132" t="n">
        <f aca="false">F69*1163</f>
        <v>22469.16</v>
      </c>
      <c r="M69" s="132" t="n">
        <f aca="false">G69*9.5</f>
        <v>0</v>
      </c>
      <c r="N69" s="19"/>
      <c r="O69" s="20"/>
      <c r="P69" s="21"/>
    </row>
    <row r="70" customFormat="false" ht="15" hidden="false" customHeight="false" outlineLevel="0" collapsed="false">
      <c r="A70" s="129" t="n">
        <v>8</v>
      </c>
      <c r="B70" s="91" t="s">
        <v>76</v>
      </c>
      <c r="C70" s="130" t="n">
        <v>1001</v>
      </c>
      <c r="D70" s="147" t="n">
        <v>5467</v>
      </c>
      <c r="E70" s="26" t="n">
        <v>7572.55</v>
      </c>
      <c r="F70" s="26" t="n">
        <v>14.19</v>
      </c>
      <c r="G70" s="211"/>
      <c r="H70" s="26" t="n">
        <v>127.89</v>
      </c>
      <c r="I70" s="26" t="n">
        <v>44.55</v>
      </c>
      <c r="J70" s="131" t="n">
        <f aca="false">K70/D70</f>
        <v>4.4037900128041</v>
      </c>
      <c r="K70" s="132" t="n">
        <f aca="false">L70+M70+E70</f>
        <v>24075.52</v>
      </c>
      <c r="L70" s="132" t="n">
        <f aca="false">F70*1163</f>
        <v>16502.97</v>
      </c>
      <c r="M70" s="132" t="n">
        <f aca="false">G70*9.5</f>
        <v>0</v>
      </c>
      <c r="N70" s="19"/>
      <c r="O70" s="20"/>
      <c r="P70" s="21"/>
    </row>
    <row r="71" customFormat="false" ht="15" hidden="false" customHeight="false" outlineLevel="0" collapsed="false">
      <c r="A71" s="129" t="n">
        <v>9</v>
      </c>
      <c r="B71" s="91" t="s">
        <v>77</v>
      </c>
      <c r="C71" s="130" t="n">
        <v>417</v>
      </c>
      <c r="D71" s="147" t="n">
        <v>2305.1</v>
      </c>
      <c r="E71" s="26" t="n">
        <v>1312.35</v>
      </c>
      <c r="F71" s="26" t="n">
        <v>6</v>
      </c>
      <c r="G71" s="211"/>
      <c r="H71" s="26" t="n">
        <v>39.83</v>
      </c>
      <c r="I71" s="211"/>
      <c r="J71" s="131" t="n">
        <f aca="false">K71/D71</f>
        <v>3.5965250965251</v>
      </c>
      <c r="K71" s="132" t="n">
        <f aca="false">L71+M71+E71</f>
        <v>8290.35</v>
      </c>
      <c r="L71" s="132" t="n">
        <f aca="false">F71*1163</f>
        <v>6978</v>
      </c>
      <c r="M71" s="132" t="n">
        <f aca="false">G71*9.5</f>
        <v>0</v>
      </c>
      <c r="N71" s="19"/>
      <c r="O71" s="20"/>
      <c r="P71" s="21"/>
    </row>
    <row r="72" customFormat="false" ht="15" hidden="false" customHeight="false" outlineLevel="0" collapsed="false">
      <c r="A72" s="129" t="n">
        <v>10</v>
      </c>
      <c r="B72" s="91" t="s">
        <v>78</v>
      </c>
      <c r="C72" s="130" t="n">
        <v>819</v>
      </c>
      <c r="D72" s="147" t="n">
        <v>3510</v>
      </c>
      <c r="E72" s="26" t="n">
        <v>3056.02</v>
      </c>
      <c r="F72" s="134"/>
      <c r="G72" s="26" t="n">
        <v>577.59</v>
      </c>
      <c r="H72" s="26" t="n">
        <v>85.03</v>
      </c>
      <c r="I72" s="211"/>
      <c r="J72" s="131" t="n">
        <f aca="false">K72/D72</f>
        <v>2.43393874643875</v>
      </c>
      <c r="K72" s="132" t="n">
        <f aca="false">L72+M72+E72</f>
        <v>8543.125</v>
      </c>
      <c r="L72" s="132" t="n">
        <f aca="false">F72*1163</f>
        <v>0</v>
      </c>
      <c r="M72" s="132" t="n">
        <f aca="false">G72*9.5</f>
        <v>5487.105</v>
      </c>
      <c r="N72" s="19"/>
      <c r="O72" s="20"/>
      <c r="P72" s="21"/>
    </row>
    <row r="73" customFormat="false" ht="15" hidden="false" customHeight="false" outlineLevel="0" collapsed="false">
      <c r="A73" s="129" t="n">
        <v>11</v>
      </c>
      <c r="B73" s="91" t="s">
        <v>79</v>
      </c>
      <c r="C73" s="130" t="n">
        <v>282</v>
      </c>
      <c r="D73" s="147" t="n">
        <v>3225</v>
      </c>
      <c r="E73" s="26" t="n">
        <v>3150.19</v>
      </c>
      <c r="F73" s="26" t="n">
        <v>10.8</v>
      </c>
      <c r="G73" s="214"/>
      <c r="H73" s="26" t="n">
        <v>45.3</v>
      </c>
      <c r="I73" s="211"/>
      <c r="J73" s="131" t="n">
        <f aca="false">K73/D73</f>
        <v>4.8715007751938</v>
      </c>
      <c r="K73" s="132" t="n">
        <f aca="false">L73+M73+E73</f>
        <v>15710.59</v>
      </c>
      <c r="L73" s="132" t="n">
        <f aca="false">F73*1163</f>
        <v>12560.4</v>
      </c>
      <c r="M73" s="132" t="n">
        <f aca="false">G73*9.5</f>
        <v>0</v>
      </c>
      <c r="N73" s="19"/>
      <c r="O73" s="20"/>
      <c r="P73" s="21"/>
    </row>
    <row r="74" customFormat="false" ht="15" hidden="false" customHeight="false" outlineLevel="0" collapsed="false">
      <c r="A74" s="129" t="n">
        <v>12</v>
      </c>
      <c r="B74" s="91" t="s">
        <v>80</v>
      </c>
      <c r="C74" s="130" t="n">
        <v>859</v>
      </c>
      <c r="D74" s="147" t="n">
        <v>3975.1</v>
      </c>
      <c r="E74" s="26" t="n">
        <v>3613.76</v>
      </c>
      <c r="F74" s="26" t="n">
        <v>7.7</v>
      </c>
      <c r="G74" s="211"/>
      <c r="H74" s="26" t="n">
        <v>55.85</v>
      </c>
      <c r="I74" s="211"/>
      <c r="J74" s="131" t="n">
        <f aca="false">K74/D74</f>
        <v>3.16189781389147</v>
      </c>
      <c r="K74" s="132" t="n">
        <f aca="false">L74+M74+E74</f>
        <v>12568.86</v>
      </c>
      <c r="L74" s="132" t="n">
        <f aca="false">F74*1163</f>
        <v>8955.1</v>
      </c>
      <c r="M74" s="132" t="n">
        <f aca="false">G74*9.5</f>
        <v>0</v>
      </c>
      <c r="N74" s="19"/>
      <c r="O74" s="20"/>
      <c r="P74" s="21"/>
    </row>
    <row r="75" customFormat="false" ht="15" hidden="false" customHeight="false" outlineLevel="0" collapsed="false">
      <c r="A75" s="129" t="n">
        <v>13</v>
      </c>
      <c r="B75" s="91" t="s">
        <v>81</v>
      </c>
      <c r="C75" s="130" t="n">
        <v>1502</v>
      </c>
      <c r="D75" s="147" t="n">
        <v>5543.9</v>
      </c>
      <c r="E75" s="26" t="n">
        <v>3807.9</v>
      </c>
      <c r="F75" s="134" t="n">
        <v>16.5</v>
      </c>
      <c r="G75" s="211"/>
      <c r="H75" s="26" t="n">
        <v>108.97</v>
      </c>
      <c r="I75" s="211"/>
      <c r="J75" s="131" t="n">
        <f aca="false">K75/D75</f>
        <v>4.14823499702376</v>
      </c>
      <c r="K75" s="132" t="n">
        <f aca="false">L75+M75+E75</f>
        <v>22997.4</v>
      </c>
      <c r="L75" s="132" t="n">
        <f aca="false">F75*1163</f>
        <v>19189.5</v>
      </c>
      <c r="M75" s="132" t="n">
        <f aca="false">G75*9.5</f>
        <v>0</v>
      </c>
      <c r="N75" s="19"/>
      <c r="O75" s="20"/>
      <c r="P75" s="21"/>
    </row>
    <row r="76" customFormat="false" ht="15" hidden="false" customHeight="false" outlineLevel="0" collapsed="false">
      <c r="A76" s="129" t="n">
        <v>14</v>
      </c>
      <c r="B76" s="91" t="s">
        <v>82</v>
      </c>
      <c r="C76" s="130" t="n">
        <v>160</v>
      </c>
      <c r="D76" s="147" t="n">
        <v>1310</v>
      </c>
      <c r="E76" s="26" t="n">
        <v>1163.43</v>
      </c>
      <c r="F76" s="26"/>
      <c r="G76" s="210"/>
      <c r="H76" s="134" t="n">
        <v>10.35</v>
      </c>
      <c r="I76" s="211"/>
      <c r="J76" s="131" t="n">
        <f aca="false">K76/D76</f>
        <v>0.888114503816794</v>
      </c>
      <c r="K76" s="132" t="n">
        <f aca="false">L76+M76+E76</f>
        <v>1163.43</v>
      </c>
      <c r="L76" s="132" t="n">
        <f aca="false">F76*1163</f>
        <v>0</v>
      </c>
      <c r="M76" s="132" t="n">
        <f aca="false">G76*9.5</f>
        <v>0</v>
      </c>
      <c r="N76" s="19"/>
      <c r="O76" s="20"/>
      <c r="P76" s="21"/>
    </row>
    <row r="77" customFormat="false" ht="15" hidden="false" customHeight="false" outlineLevel="0" collapsed="false">
      <c r="A77" s="129" t="n">
        <v>15</v>
      </c>
      <c r="B77" s="91" t="s">
        <v>83</v>
      </c>
      <c r="C77" s="130" t="n">
        <v>483</v>
      </c>
      <c r="D77" s="147" t="n">
        <v>3135</v>
      </c>
      <c r="E77" s="26" t="n">
        <v>5920.66</v>
      </c>
      <c r="F77" s="26"/>
      <c r="G77" s="214"/>
      <c r="H77" s="26" t="n">
        <v>139.77</v>
      </c>
      <c r="I77" s="211"/>
      <c r="J77" s="131" t="n">
        <f aca="false">K77/D77</f>
        <v>1.8885677830941</v>
      </c>
      <c r="K77" s="132" t="n">
        <f aca="false">L77+M77+E77</f>
        <v>5920.66</v>
      </c>
      <c r="L77" s="132" t="n">
        <f aca="false">F77*1163</f>
        <v>0</v>
      </c>
      <c r="M77" s="132" t="n">
        <f aca="false">G77*9.5</f>
        <v>0</v>
      </c>
      <c r="N77" s="19"/>
      <c r="O77" s="20"/>
      <c r="P77" s="21"/>
    </row>
    <row r="78" customFormat="false" ht="15" hidden="false" customHeight="false" outlineLevel="0" collapsed="false">
      <c r="A78" s="129" t="n">
        <v>16</v>
      </c>
      <c r="B78" s="91" t="s">
        <v>84</v>
      </c>
      <c r="C78" s="130" t="n">
        <v>550</v>
      </c>
      <c r="D78" s="147" t="n">
        <v>1626.9</v>
      </c>
      <c r="E78" s="26" t="n">
        <v>4717.31</v>
      </c>
      <c r="F78" s="134"/>
      <c r="G78" s="26" t="n">
        <v>195.63</v>
      </c>
      <c r="H78" s="134" t="n">
        <v>54.36</v>
      </c>
      <c r="I78" s="211"/>
      <c r="J78" s="131" t="n">
        <f aca="false">K78/D78</f>
        <v>4.04191714303276</v>
      </c>
      <c r="K78" s="132" t="n">
        <f aca="false">L78+M78+E78</f>
        <v>6575.795</v>
      </c>
      <c r="L78" s="132" t="n">
        <f aca="false">F78*1163</f>
        <v>0</v>
      </c>
      <c r="M78" s="132" t="n">
        <f aca="false">G78*9.5</f>
        <v>1858.485</v>
      </c>
      <c r="N78" s="19"/>
      <c r="O78" s="20"/>
      <c r="P78" s="21"/>
    </row>
    <row r="79" customFormat="false" ht="15" hidden="false" customHeight="false" outlineLevel="0" collapsed="false">
      <c r="A79" s="129" t="n">
        <v>17</v>
      </c>
      <c r="B79" s="91" t="s">
        <v>85</v>
      </c>
      <c r="C79" s="130" t="n">
        <v>637</v>
      </c>
      <c r="D79" s="147" t="n">
        <v>5302.9</v>
      </c>
      <c r="E79" s="26" t="n">
        <v>2577.97</v>
      </c>
      <c r="F79" s="26" t="n">
        <v>2.01</v>
      </c>
      <c r="G79" s="211"/>
      <c r="H79" s="26" t="n">
        <v>48.81</v>
      </c>
      <c r="I79" s="211"/>
      <c r="J79" s="131" t="n">
        <f aca="false">K79/D79</f>
        <v>0.926964491127496</v>
      </c>
      <c r="K79" s="132" t="n">
        <f aca="false">L79+M79+E79</f>
        <v>4915.6</v>
      </c>
      <c r="L79" s="132" t="n">
        <f aca="false">F79*1163</f>
        <v>2337.63</v>
      </c>
      <c r="M79" s="132" t="n">
        <f aca="false">G79*9.5</f>
        <v>0</v>
      </c>
      <c r="N79" s="19"/>
      <c r="O79" s="20"/>
      <c r="P79" s="21"/>
    </row>
    <row r="80" customFormat="false" ht="15" hidden="false" customHeight="false" outlineLevel="0" collapsed="false">
      <c r="A80" s="129" t="n">
        <v>18</v>
      </c>
      <c r="B80" s="91" t="s">
        <v>86</v>
      </c>
      <c r="C80" s="130" t="n">
        <v>351</v>
      </c>
      <c r="D80" s="147" t="n">
        <v>1314</v>
      </c>
      <c r="E80" s="26" t="n">
        <v>1178.58</v>
      </c>
      <c r="F80" s="26" t="n">
        <v>2.39</v>
      </c>
      <c r="G80" s="211"/>
      <c r="H80" s="26" t="n">
        <v>45.62</v>
      </c>
      <c r="I80" s="26" t="n">
        <v>18.11</v>
      </c>
      <c r="J80" s="131" t="n">
        <f aca="false">K80/D80</f>
        <v>3.01229071537291</v>
      </c>
      <c r="K80" s="132" t="n">
        <f aca="false">L80+M80+E80</f>
        <v>3958.15</v>
      </c>
      <c r="L80" s="132" t="n">
        <f aca="false">F80*1163</f>
        <v>2779.57</v>
      </c>
      <c r="M80" s="132" t="n">
        <f aca="false">G80*9.5</f>
        <v>0</v>
      </c>
      <c r="N80" s="19"/>
      <c r="O80" s="20"/>
      <c r="P80" s="21"/>
    </row>
    <row r="81" customFormat="false" ht="15" hidden="false" customHeight="false" outlineLevel="0" collapsed="false">
      <c r="A81" s="129" t="n">
        <v>19</v>
      </c>
      <c r="B81" s="91" t="s">
        <v>87</v>
      </c>
      <c r="C81" s="130" t="n">
        <v>1270</v>
      </c>
      <c r="D81" s="147" t="n">
        <v>7974.9</v>
      </c>
      <c r="E81" s="26" t="n">
        <v>2669.87</v>
      </c>
      <c r="F81" s="134" t="n">
        <v>10.1</v>
      </c>
      <c r="G81" s="211"/>
      <c r="H81" s="26" t="n">
        <v>107.92</v>
      </c>
      <c r="I81" s="211"/>
      <c r="J81" s="131" t="n">
        <f aca="false">K81/D81</f>
        <v>1.80769288643118</v>
      </c>
      <c r="K81" s="132" t="n">
        <f aca="false">L81+M81+E81</f>
        <v>14416.17</v>
      </c>
      <c r="L81" s="132" t="n">
        <f aca="false">F81*1163</f>
        <v>11746.3</v>
      </c>
      <c r="M81" s="132" t="n">
        <f aca="false">G81*9.5</f>
        <v>0</v>
      </c>
      <c r="N81" s="19"/>
      <c r="O81" s="20"/>
      <c r="P81" s="21"/>
    </row>
    <row r="82" customFormat="false" ht="15" hidden="false" customHeight="false" outlineLevel="0" collapsed="false">
      <c r="A82" s="129" t="n">
        <v>20</v>
      </c>
      <c r="B82" s="91" t="s">
        <v>88</v>
      </c>
      <c r="C82" s="130" t="n">
        <v>3610</v>
      </c>
      <c r="D82" s="147" t="n">
        <v>6840.2</v>
      </c>
      <c r="E82" s="26" t="n">
        <v>7511.43</v>
      </c>
      <c r="F82" s="26" t="n">
        <v>17.33</v>
      </c>
      <c r="G82" s="211"/>
      <c r="H82" s="26" t="n">
        <v>108.17</v>
      </c>
      <c r="I82" s="211"/>
      <c r="J82" s="131" t="n">
        <f aca="false">K82/D82</f>
        <v>4.0446507412064</v>
      </c>
      <c r="K82" s="132" t="n">
        <f aca="false">L82+M82+E82</f>
        <v>27666.22</v>
      </c>
      <c r="L82" s="132" t="n">
        <f aca="false">F82*1163</f>
        <v>20154.79</v>
      </c>
      <c r="M82" s="132" t="n">
        <f aca="false">G82*9.5</f>
        <v>0</v>
      </c>
      <c r="N82" s="19"/>
      <c r="O82" s="20"/>
      <c r="P82" s="21"/>
    </row>
    <row r="83" customFormat="false" ht="15" hidden="false" customHeight="false" outlineLevel="0" collapsed="false">
      <c r="A83" s="145" t="n">
        <v>21</v>
      </c>
      <c r="B83" s="146" t="s">
        <v>89</v>
      </c>
      <c r="C83" s="147" t="n">
        <v>560</v>
      </c>
      <c r="D83" s="147" t="n">
        <v>3873</v>
      </c>
      <c r="E83" s="26" t="n">
        <v>2403.67</v>
      </c>
      <c r="F83" s="26" t="n">
        <v>2.25</v>
      </c>
      <c r="G83" s="214"/>
      <c r="H83" s="211"/>
      <c r="I83" s="214"/>
      <c r="J83" s="149" t="n">
        <f aca="false">K83/D83</f>
        <v>1.29626129615285</v>
      </c>
      <c r="K83" s="150" t="n">
        <f aca="false">L83+M83+E83</f>
        <v>5020.42</v>
      </c>
      <c r="L83" s="150" t="n">
        <f aca="false">F83*1163</f>
        <v>2616.75</v>
      </c>
      <c r="M83" s="150" t="n">
        <f aca="false">G83*9.5</f>
        <v>0</v>
      </c>
      <c r="N83" s="50"/>
      <c r="O83" s="51"/>
      <c r="P83" s="52"/>
      <c r="Q83" s="53"/>
      <c r="R83" s="53"/>
      <c r="S83" s="53"/>
    </row>
    <row r="84" customFormat="false" ht="15" hidden="false" customHeight="false" outlineLevel="0" collapsed="false">
      <c r="A84" s="129" t="n">
        <v>22</v>
      </c>
      <c r="B84" s="91" t="s">
        <v>90</v>
      </c>
      <c r="C84" s="130" t="n">
        <v>275</v>
      </c>
      <c r="D84" s="147" t="n">
        <v>640.7</v>
      </c>
      <c r="E84" s="26" t="n">
        <v>269.25</v>
      </c>
      <c r="F84" s="134" t="n">
        <v>2.39</v>
      </c>
      <c r="G84" s="211"/>
      <c r="H84" s="26" t="n">
        <v>13.82</v>
      </c>
      <c r="I84" s="211"/>
      <c r="J84" s="131" t="n">
        <f aca="false">K84/D84</f>
        <v>4.7585765568909</v>
      </c>
      <c r="K84" s="132" t="n">
        <f aca="false">L84+M84+E84</f>
        <v>3048.82</v>
      </c>
      <c r="L84" s="132" t="n">
        <f aca="false">F84*1163</f>
        <v>2779.57</v>
      </c>
      <c r="M84" s="132" t="n">
        <f aca="false">G84*9.5</f>
        <v>0</v>
      </c>
      <c r="N84" s="19"/>
      <c r="O84" s="20"/>
      <c r="P84" s="21"/>
    </row>
    <row r="85" customFormat="false" ht="15" hidden="false" customHeight="false" outlineLevel="0" collapsed="false">
      <c r="A85" s="129" t="n">
        <v>23</v>
      </c>
      <c r="B85" s="91" t="s">
        <v>91</v>
      </c>
      <c r="C85" s="130" t="n">
        <v>1240</v>
      </c>
      <c r="D85" s="147" t="n">
        <v>4778</v>
      </c>
      <c r="E85" s="26" t="n">
        <v>2938.43</v>
      </c>
      <c r="F85" s="26" t="n">
        <v>12.69</v>
      </c>
      <c r="G85" s="211"/>
      <c r="H85" s="26" t="n">
        <v>82.98</v>
      </c>
      <c r="I85" s="211"/>
      <c r="J85" s="131" t="n">
        <f aca="false">K85/D85</f>
        <v>3.70383005441607</v>
      </c>
      <c r="K85" s="132" t="n">
        <f aca="false">L85+M85+E85</f>
        <v>17696.9</v>
      </c>
      <c r="L85" s="132" t="n">
        <f aca="false">F85*1163</f>
        <v>14758.47</v>
      </c>
      <c r="M85" s="132" t="n">
        <f aca="false">G85*9.5</f>
        <v>0</v>
      </c>
      <c r="N85" s="19"/>
      <c r="O85" s="20"/>
      <c r="P85" s="21"/>
    </row>
    <row r="86" customFormat="false" ht="15" hidden="false" customHeight="false" outlineLevel="0" collapsed="false">
      <c r="A86" s="129" t="n">
        <v>24</v>
      </c>
      <c r="B86" s="91" t="s">
        <v>92</v>
      </c>
      <c r="C86" s="130" t="n">
        <v>1411</v>
      </c>
      <c r="D86" s="147" t="n">
        <v>7885.7</v>
      </c>
      <c r="E86" s="26" t="n">
        <v>5360.79</v>
      </c>
      <c r="F86" s="26" t="n">
        <v>9.61</v>
      </c>
      <c r="G86" s="211"/>
      <c r="H86" s="26" t="n">
        <v>115.42</v>
      </c>
      <c r="I86" s="214"/>
      <c r="J86" s="131" t="n">
        <f aca="false">K86/D86</f>
        <v>2.09711503100549</v>
      </c>
      <c r="K86" s="132" t="n">
        <f aca="false">L86+M86+E86</f>
        <v>16537.22</v>
      </c>
      <c r="L86" s="132" t="n">
        <f aca="false">F86*1163</f>
        <v>11176.43</v>
      </c>
      <c r="M86" s="132" t="n">
        <f aca="false">G86*9.5</f>
        <v>0</v>
      </c>
      <c r="N86" s="19"/>
      <c r="O86" s="20"/>
      <c r="P86" s="21"/>
    </row>
    <row r="87" customFormat="false" ht="15" hidden="false" customHeight="false" outlineLevel="0" collapsed="false">
      <c r="A87" s="129" t="n">
        <v>25</v>
      </c>
      <c r="B87" s="91" t="s">
        <v>93</v>
      </c>
      <c r="C87" s="130" t="n">
        <v>1177</v>
      </c>
      <c r="D87" s="147" t="n">
        <v>6951.6</v>
      </c>
      <c r="E87" s="26" t="n">
        <v>2776.36</v>
      </c>
      <c r="F87" s="134"/>
      <c r="G87" s="211"/>
      <c r="H87" s="26" t="n">
        <v>60.81</v>
      </c>
      <c r="I87" s="211"/>
      <c r="J87" s="131" t="n">
        <f aca="false">K87/D87</f>
        <v>0.39938431440244</v>
      </c>
      <c r="K87" s="132" t="n">
        <f aca="false">L87+M87+E87</f>
        <v>2776.36</v>
      </c>
      <c r="L87" s="132" t="n">
        <f aca="false">F87*1163</f>
        <v>0</v>
      </c>
      <c r="M87" s="132" t="n">
        <f aca="false">G87*9.5</f>
        <v>0</v>
      </c>
      <c r="N87" s="19"/>
      <c r="O87" s="20"/>
      <c r="P87" s="21"/>
    </row>
    <row r="88" customFormat="false" ht="15" hidden="false" customHeight="false" outlineLevel="0" collapsed="false">
      <c r="A88" s="129" t="n">
        <v>26</v>
      </c>
      <c r="B88" s="91" t="s">
        <v>94</v>
      </c>
      <c r="C88" s="130" t="n">
        <v>1365</v>
      </c>
      <c r="D88" s="147" t="n">
        <v>7804.9</v>
      </c>
      <c r="E88" s="26" t="n">
        <v>2788.4</v>
      </c>
      <c r="F88" s="26" t="n">
        <v>16.92</v>
      </c>
      <c r="G88" s="211"/>
      <c r="H88" s="26" t="n">
        <v>218.87</v>
      </c>
      <c r="I88" s="210"/>
      <c r="J88" s="131" t="n">
        <f aca="false">K88/D88</f>
        <v>2.87849427923484</v>
      </c>
      <c r="K88" s="132" t="n">
        <f aca="false">L88+M88+E88</f>
        <v>22466.36</v>
      </c>
      <c r="L88" s="132" t="n">
        <f aca="false">F88*1163</f>
        <v>19677.96</v>
      </c>
      <c r="M88" s="132" t="n">
        <f aca="false">G88*9.5</f>
        <v>0</v>
      </c>
      <c r="N88" s="19"/>
      <c r="O88" s="20"/>
      <c r="P88" s="21"/>
    </row>
    <row r="89" customFormat="false" ht="15" hidden="false" customHeight="false" outlineLevel="0" collapsed="false">
      <c r="A89" s="129" t="n">
        <v>27</v>
      </c>
      <c r="B89" s="91" t="s">
        <v>95</v>
      </c>
      <c r="C89" s="130" t="n">
        <v>964</v>
      </c>
      <c r="D89" s="147" t="n">
        <v>6025.7</v>
      </c>
      <c r="E89" s="26" t="n">
        <v>3734.13</v>
      </c>
      <c r="F89" s="26" t="n">
        <v>22.74</v>
      </c>
      <c r="G89" s="211"/>
      <c r="H89" s="26" t="n">
        <v>80.4</v>
      </c>
      <c r="I89" s="74" t="n">
        <v>20</v>
      </c>
      <c r="J89" s="131" t="n">
        <f aca="false">K89/D89</f>
        <v>5.00867119172876</v>
      </c>
      <c r="K89" s="132" t="n">
        <f aca="false">L89+M89+E89</f>
        <v>30180.75</v>
      </c>
      <c r="L89" s="132" t="n">
        <f aca="false">F89*1163</f>
        <v>26446.62</v>
      </c>
      <c r="M89" s="132" t="n">
        <f aca="false">G89*9.5</f>
        <v>0</v>
      </c>
      <c r="N89" s="19"/>
      <c r="O89" s="20"/>
      <c r="P89" s="21"/>
    </row>
    <row r="90" customFormat="false" ht="15" hidden="false" customHeight="false" outlineLevel="0" collapsed="false">
      <c r="A90" s="129" t="n">
        <v>28</v>
      </c>
      <c r="B90" s="91" t="s">
        <v>96</v>
      </c>
      <c r="C90" s="130" t="n">
        <v>733</v>
      </c>
      <c r="D90" s="147" t="n">
        <v>5000</v>
      </c>
      <c r="E90" s="26" t="n">
        <v>1782.85</v>
      </c>
      <c r="F90" s="134" t="n">
        <v>8.6</v>
      </c>
      <c r="G90" s="211"/>
      <c r="H90" s="26" t="n">
        <v>131.96</v>
      </c>
      <c r="I90" s="26" t="n">
        <v>14.78</v>
      </c>
      <c r="J90" s="131" t="n">
        <f aca="false">K90/D90</f>
        <v>2.35693</v>
      </c>
      <c r="K90" s="132" t="n">
        <f aca="false">L90+M90+E90</f>
        <v>11784.65</v>
      </c>
      <c r="L90" s="132" t="n">
        <f aca="false">F90*1163</f>
        <v>10001.8</v>
      </c>
      <c r="M90" s="132" t="n">
        <f aca="false">G90*9.5</f>
        <v>0</v>
      </c>
      <c r="N90" s="19"/>
      <c r="O90" s="20"/>
      <c r="P90" s="21"/>
    </row>
    <row r="91" customFormat="false" ht="15" hidden="false" customHeight="false" outlineLevel="0" collapsed="false">
      <c r="A91" s="129" t="n">
        <v>29</v>
      </c>
      <c r="B91" s="91" t="s">
        <v>97</v>
      </c>
      <c r="C91" s="130" t="n">
        <v>1158</v>
      </c>
      <c r="D91" s="147" t="n">
        <v>4140</v>
      </c>
      <c r="E91" s="26" t="n">
        <v>3218</v>
      </c>
      <c r="F91" s="26"/>
      <c r="G91" s="26" t="n">
        <v>1437.7</v>
      </c>
      <c r="H91" s="26" t="n">
        <v>88.43</v>
      </c>
      <c r="I91" s="211"/>
      <c r="J91" s="131" t="n">
        <f aca="false">K91/D91</f>
        <v>4.07636473429952</v>
      </c>
      <c r="K91" s="132" t="n">
        <f aca="false">L91+M91+E91</f>
        <v>16876.15</v>
      </c>
      <c r="L91" s="132" t="n">
        <f aca="false">F91*1163</f>
        <v>0</v>
      </c>
      <c r="M91" s="132" t="n">
        <f aca="false">G91*9.5</f>
        <v>13658.15</v>
      </c>
      <c r="N91" s="19"/>
      <c r="O91" s="20"/>
      <c r="P91" s="21"/>
    </row>
    <row r="92" customFormat="false" ht="15" hidden="false" customHeight="false" outlineLevel="0" collapsed="false">
      <c r="A92" s="129" t="n">
        <v>30</v>
      </c>
      <c r="B92" s="91" t="s">
        <v>98</v>
      </c>
      <c r="C92" s="130" t="n">
        <v>1503</v>
      </c>
      <c r="D92" s="147" t="n">
        <v>9462</v>
      </c>
      <c r="E92" s="26" t="n">
        <v>5889.16</v>
      </c>
      <c r="F92" s="26" t="n">
        <v>14.34</v>
      </c>
      <c r="G92" s="211"/>
      <c r="H92" s="26" t="n">
        <v>134.89</v>
      </c>
      <c r="I92" s="211"/>
      <c r="J92" s="131" t="n">
        <f aca="false">K92/D92</f>
        <v>2.38496935108856</v>
      </c>
      <c r="K92" s="132" t="n">
        <f aca="false">L92+M92+E92</f>
        <v>22566.58</v>
      </c>
      <c r="L92" s="132" t="n">
        <f aca="false">F92*1163</f>
        <v>16677.42</v>
      </c>
      <c r="M92" s="132" t="n">
        <f aca="false">G92*9.5</f>
        <v>0</v>
      </c>
      <c r="N92" s="19"/>
      <c r="O92" s="20"/>
      <c r="P92" s="21"/>
    </row>
    <row r="93" customFormat="false" ht="15" hidden="false" customHeight="false" outlineLevel="0" collapsed="false">
      <c r="A93" s="129" t="n">
        <v>31</v>
      </c>
      <c r="B93" s="91" t="s">
        <v>99</v>
      </c>
      <c r="C93" s="130" t="n">
        <v>1401</v>
      </c>
      <c r="D93" s="147" t="n">
        <v>7969.6</v>
      </c>
      <c r="E93" s="26" t="n">
        <v>3906.69</v>
      </c>
      <c r="F93" s="134" t="n">
        <v>20.15</v>
      </c>
      <c r="G93" s="211"/>
      <c r="H93" s="26" t="n">
        <v>125.51</v>
      </c>
      <c r="I93" s="211"/>
      <c r="J93" s="131" t="n">
        <f aca="false">K93/D93</f>
        <v>3.43067908050592</v>
      </c>
      <c r="K93" s="132" t="n">
        <f aca="false">L93+M93+E93</f>
        <v>27341.14</v>
      </c>
      <c r="L93" s="132" t="n">
        <f aca="false">F93*1163</f>
        <v>23434.45</v>
      </c>
      <c r="M93" s="132" t="n">
        <f aca="false">G93*9.5</f>
        <v>0</v>
      </c>
      <c r="N93" s="19"/>
      <c r="O93" s="20"/>
      <c r="P93" s="21"/>
    </row>
    <row r="94" customFormat="false" ht="15" hidden="false" customHeight="false" outlineLevel="0" collapsed="false">
      <c r="A94" s="129" t="n">
        <v>32</v>
      </c>
      <c r="B94" s="91" t="s">
        <v>100</v>
      </c>
      <c r="C94" s="130" t="n">
        <v>1776</v>
      </c>
      <c r="D94" s="147" t="n">
        <v>7559.9</v>
      </c>
      <c r="E94" s="26" t="n">
        <v>5322.92</v>
      </c>
      <c r="F94" s="26" t="n">
        <v>5.98</v>
      </c>
      <c r="G94" s="211"/>
      <c r="H94" s="26" t="n">
        <v>106.89</v>
      </c>
      <c r="I94" s="211"/>
      <c r="J94" s="131" t="n">
        <f aca="false">K94/D94</f>
        <v>1.62405058267967</v>
      </c>
      <c r="K94" s="132" t="n">
        <f aca="false">L94+M94+E94</f>
        <v>12277.66</v>
      </c>
      <c r="L94" s="132" t="n">
        <f aca="false">F94*1163</f>
        <v>6954.74</v>
      </c>
      <c r="M94" s="132" t="n">
        <f aca="false">G94*9.5</f>
        <v>0</v>
      </c>
      <c r="N94" s="19"/>
      <c r="O94" s="20"/>
      <c r="P94" s="21"/>
    </row>
    <row r="95" customFormat="false" ht="15" hidden="false" customHeight="false" outlineLevel="0" collapsed="false">
      <c r="A95" s="129" t="n">
        <v>33</v>
      </c>
      <c r="B95" s="91" t="s">
        <v>101</v>
      </c>
      <c r="C95" s="130" t="n">
        <v>1550</v>
      </c>
      <c r="D95" s="147" t="n">
        <v>6358.8</v>
      </c>
      <c r="E95" s="26" t="n">
        <v>3516.27</v>
      </c>
      <c r="F95" s="26" t="n">
        <v>21.54</v>
      </c>
      <c r="G95" s="211"/>
      <c r="H95" s="26" t="n">
        <v>192.14</v>
      </c>
      <c r="I95" s="211"/>
      <c r="J95" s="131" t="n">
        <f aca="false">K95/D95</f>
        <v>4.49255991696547</v>
      </c>
      <c r="K95" s="132" t="n">
        <f aca="false">L95+M95+E95</f>
        <v>28567.29</v>
      </c>
      <c r="L95" s="132" t="n">
        <f aca="false">F95*1163</f>
        <v>25051.02</v>
      </c>
      <c r="M95" s="132" t="n">
        <f aca="false">G95*9.5</f>
        <v>0</v>
      </c>
      <c r="N95" s="19"/>
      <c r="O95" s="20"/>
      <c r="P95" s="21"/>
    </row>
    <row r="96" customFormat="false" ht="15" hidden="false" customHeight="false" outlineLevel="0" collapsed="false">
      <c r="A96" s="129" t="n">
        <v>34</v>
      </c>
      <c r="B96" s="91" t="s">
        <v>102</v>
      </c>
      <c r="C96" s="130" t="n">
        <v>391</v>
      </c>
      <c r="D96" s="147" t="n">
        <v>5626</v>
      </c>
      <c r="E96" s="26" t="n">
        <v>2980.38</v>
      </c>
      <c r="F96" s="134" t="n">
        <v>0.95</v>
      </c>
      <c r="G96" s="211"/>
      <c r="H96" s="26" t="n">
        <v>151.15</v>
      </c>
      <c r="I96" s="211"/>
      <c r="J96" s="131" t="n">
        <f aca="false">K96/D96</f>
        <v>0.726134020618557</v>
      </c>
      <c r="K96" s="132" t="n">
        <f aca="false">L96+M96+E96</f>
        <v>4085.23</v>
      </c>
      <c r="L96" s="132" t="n">
        <f aca="false">F96*1163</f>
        <v>1104.85</v>
      </c>
      <c r="M96" s="132" t="n">
        <f aca="false">G96*9.5</f>
        <v>0</v>
      </c>
      <c r="O96" s="20"/>
      <c r="P96" s="21"/>
    </row>
    <row r="97" customFormat="false" ht="15" hidden="false" customHeight="false" outlineLevel="0" collapsed="false">
      <c r="A97" s="129" t="n">
        <v>35</v>
      </c>
      <c r="B97" s="91" t="s">
        <v>103</v>
      </c>
      <c r="C97" s="130" t="n">
        <v>819</v>
      </c>
      <c r="D97" s="147" t="n">
        <v>7454.8</v>
      </c>
      <c r="E97" s="26" t="n">
        <v>1294.69</v>
      </c>
      <c r="F97" s="26" t="n">
        <v>3.23</v>
      </c>
      <c r="G97" s="211"/>
      <c r="H97" s="26" t="n">
        <v>142.47</v>
      </c>
      <c r="I97" s="211"/>
      <c r="J97" s="131" t="n">
        <f aca="false">K97/D97</f>
        <v>0.67757418039384</v>
      </c>
      <c r="K97" s="132" t="n">
        <f aca="false">L97+M97+E97</f>
        <v>5051.18</v>
      </c>
      <c r="L97" s="132" t="n">
        <f aca="false">F97*1163</f>
        <v>3756.49</v>
      </c>
      <c r="M97" s="132" t="n">
        <f aca="false">G97*9.5</f>
        <v>0</v>
      </c>
      <c r="N97" s="19"/>
      <c r="O97" s="20"/>
      <c r="P97" s="21"/>
    </row>
    <row r="98" customFormat="false" ht="15" hidden="false" customHeight="false" outlineLevel="0" collapsed="false">
      <c r="A98" s="129" t="n">
        <v>36</v>
      </c>
      <c r="B98" s="91" t="s">
        <v>104</v>
      </c>
      <c r="C98" s="130" t="n">
        <v>627</v>
      </c>
      <c r="D98" s="147" t="n">
        <v>9508</v>
      </c>
      <c r="E98" s="26" t="n">
        <v>14387.62</v>
      </c>
      <c r="F98" s="26" t="n">
        <v>12.65</v>
      </c>
      <c r="G98" s="211"/>
      <c r="H98" s="26" t="n">
        <v>178.56</v>
      </c>
      <c r="I98" s="26" t="n">
        <v>85.18</v>
      </c>
      <c r="J98" s="131" t="n">
        <f aca="false">K98/D98</f>
        <v>3.06053533866218</v>
      </c>
      <c r="K98" s="132" t="n">
        <f aca="false">L98+M98+E98</f>
        <v>29099.57</v>
      </c>
      <c r="L98" s="132" t="n">
        <f aca="false">F98*1163</f>
        <v>14711.95</v>
      </c>
      <c r="M98" s="132" t="n">
        <f aca="false">G98*9.5</f>
        <v>0</v>
      </c>
      <c r="N98" s="19"/>
      <c r="O98" s="20"/>
      <c r="P98" s="21"/>
    </row>
    <row r="99" customFormat="false" ht="15" hidden="false" customHeight="false" outlineLevel="0" collapsed="false">
      <c r="A99" s="129" t="n">
        <v>37</v>
      </c>
      <c r="B99" s="91" t="s">
        <v>105</v>
      </c>
      <c r="C99" s="130" t="n">
        <v>527</v>
      </c>
      <c r="D99" s="147" t="n">
        <v>5073</v>
      </c>
      <c r="E99" s="26" t="n">
        <v>10965.95</v>
      </c>
      <c r="F99" s="134"/>
      <c r="G99" s="211"/>
      <c r="H99" s="26" t="n">
        <v>50.55</v>
      </c>
      <c r="I99" s="211"/>
      <c r="J99" s="131" t="n">
        <f aca="false">K99/D99</f>
        <v>2.16163019909324</v>
      </c>
      <c r="K99" s="132" t="n">
        <f aca="false">L99+M99+E99</f>
        <v>10965.95</v>
      </c>
      <c r="L99" s="132" t="n">
        <f aca="false">F99*1163</f>
        <v>0</v>
      </c>
      <c r="M99" s="132" t="n">
        <f aca="false">G99*9.5</f>
        <v>0</v>
      </c>
      <c r="N99" s="19"/>
      <c r="O99" s="20"/>
      <c r="P99" s="21"/>
    </row>
    <row r="100" customFormat="false" ht="15" hidden="false" customHeight="false" outlineLevel="0" collapsed="false">
      <c r="A100" s="129" t="n">
        <v>38</v>
      </c>
      <c r="B100" s="91" t="s">
        <v>106</v>
      </c>
      <c r="C100" s="130" t="n">
        <v>1702</v>
      </c>
      <c r="D100" s="147" t="n">
        <v>8678</v>
      </c>
      <c r="E100" s="26" t="n">
        <v>3061.62</v>
      </c>
      <c r="F100" s="26" t="n">
        <v>6.3</v>
      </c>
      <c r="G100" s="211"/>
      <c r="H100" s="26" t="n">
        <v>137.14</v>
      </c>
      <c r="I100" s="211"/>
      <c r="J100" s="131" t="n">
        <f aca="false">K100/D100</f>
        <v>1.19710993316432</v>
      </c>
      <c r="K100" s="132" t="n">
        <f aca="false">L100+M100+E100</f>
        <v>10388.52</v>
      </c>
      <c r="L100" s="132" t="n">
        <f aca="false">F100*1163</f>
        <v>7326.9</v>
      </c>
      <c r="M100" s="132" t="n">
        <f aca="false">G100*9.5</f>
        <v>0</v>
      </c>
      <c r="N100" s="19"/>
      <c r="O100" s="20"/>
      <c r="P100" s="21"/>
    </row>
    <row r="101" customFormat="false" ht="15" hidden="false" customHeight="false" outlineLevel="0" collapsed="false">
      <c r="A101" s="129" t="n">
        <v>39</v>
      </c>
      <c r="B101" s="91" t="s">
        <v>107</v>
      </c>
      <c r="C101" s="130" t="n">
        <v>667</v>
      </c>
      <c r="D101" s="147" t="n">
        <v>10267.3</v>
      </c>
      <c r="E101" s="26" t="n">
        <v>3273.62</v>
      </c>
      <c r="F101" s="26" t="n">
        <v>18.05</v>
      </c>
      <c r="G101" s="211"/>
      <c r="H101" s="26" t="n">
        <v>108.31</v>
      </c>
      <c r="I101" s="210"/>
      <c r="J101" s="131" t="n">
        <f aca="false">K101/D101</f>
        <v>2.36340323161883</v>
      </c>
      <c r="K101" s="132" t="n">
        <f aca="false">L101+M101+E101</f>
        <v>24265.77</v>
      </c>
      <c r="L101" s="132" t="n">
        <f aca="false">F101*1163</f>
        <v>20992.15</v>
      </c>
      <c r="M101" s="132" t="n">
        <f aca="false">G101*9.5</f>
        <v>0</v>
      </c>
      <c r="N101" s="19"/>
      <c r="O101" s="20"/>
      <c r="P101" s="21"/>
    </row>
    <row r="102" customFormat="false" ht="15" hidden="false" customHeight="false" outlineLevel="0" collapsed="false">
      <c r="A102" s="129" t="n">
        <v>40</v>
      </c>
      <c r="B102" s="91" t="s">
        <v>108</v>
      </c>
      <c r="C102" s="130" t="n">
        <v>1824</v>
      </c>
      <c r="D102" s="147" t="n">
        <v>14670</v>
      </c>
      <c r="E102" s="26" t="n">
        <v>8018.3</v>
      </c>
      <c r="F102" s="134" t="n">
        <v>7.58</v>
      </c>
      <c r="G102" s="211"/>
      <c r="H102" s="26" t="n">
        <v>228.59</v>
      </c>
      <c r="I102" s="210"/>
      <c r="J102" s="131" t="n">
        <f aca="false">K102/D102</f>
        <v>1.14750102249489</v>
      </c>
      <c r="K102" s="132" t="n">
        <f aca="false">L102+M102+E102</f>
        <v>16833.84</v>
      </c>
      <c r="L102" s="132" t="n">
        <f aca="false">F102*1163</f>
        <v>8815.54</v>
      </c>
      <c r="M102" s="132" t="n">
        <f aca="false">G102*9.5</f>
        <v>0</v>
      </c>
      <c r="N102" s="19"/>
      <c r="O102" s="20"/>
      <c r="P102" s="21"/>
    </row>
    <row r="103" customFormat="false" ht="15" hidden="false" customHeight="false" outlineLevel="0" collapsed="false">
      <c r="A103" s="129" t="n">
        <v>41</v>
      </c>
      <c r="B103" s="91" t="s">
        <v>109</v>
      </c>
      <c r="C103" s="130" t="n">
        <v>101</v>
      </c>
      <c r="D103" s="147" t="n">
        <v>763</v>
      </c>
      <c r="E103" s="26" t="n">
        <v>1124.52</v>
      </c>
      <c r="F103" s="210"/>
      <c r="G103" s="214"/>
      <c r="H103" s="211"/>
      <c r="I103" s="211"/>
      <c r="J103" s="131" t="n">
        <f aca="false">K103/D103</f>
        <v>1.47381389252949</v>
      </c>
      <c r="K103" s="132" t="n">
        <f aca="false">L103+M103+E103</f>
        <v>1124.52</v>
      </c>
      <c r="L103" s="132" t="n">
        <f aca="false">F103*1163</f>
        <v>0</v>
      </c>
      <c r="M103" s="132" t="n">
        <f aca="false">G103*9.5</f>
        <v>0</v>
      </c>
      <c r="N103" s="19"/>
      <c r="O103" s="20"/>
      <c r="P103" s="21"/>
    </row>
    <row r="104" customFormat="false" ht="15" hidden="false" customHeight="false" outlineLevel="0" collapsed="false">
      <c r="A104" s="129" t="n">
        <v>42</v>
      </c>
      <c r="B104" s="91" t="s">
        <v>110</v>
      </c>
      <c r="C104" s="130" t="n">
        <v>57</v>
      </c>
      <c r="D104" s="147" t="n">
        <v>626</v>
      </c>
      <c r="E104" s="26" t="n">
        <v>1543.88</v>
      </c>
      <c r="F104" s="210"/>
      <c r="G104" s="211"/>
      <c r="H104" s="26" t="n">
        <v>11.41</v>
      </c>
      <c r="I104" s="211"/>
      <c r="J104" s="131" t="n">
        <f aca="false">K104/D104</f>
        <v>2.46626198083067</v>
      </c>
      <c r="K104" s="132" t="n">
        <f aca="false">L104+M104+E104</f>
        <v>1543.88</v>
      </c>
      <c r="L104" s="132" t="n">
        <f aca="false">F104*1163</f>
        <v>0</v>
      </c>
      <c r="M104" s="132" t="n">
        <f aca="false">G104*9.5</f>
        <v>0</v>
      </c>
      <c r="N104" s="19"/>
      <c r="O104" s="20"/>
      <c r="P104" s="21"/>
    </row>
    <row r="105" customFormat="false" ht="15" hidden="false" customHeight="false" outlineLevel="0" collapsed="false">
      <c r="A105" s="129" t="n">
        <v>43</v>
      </c>
      <c r="B105" s="91" t="s">
        <v>111</v>
      </c>
      <c r="C105" s="130" t="n">
        <v>163</v>
      </c>
      <c r="D105" s="147" t="n">
        <v>1947.3</v>
      </c>
      <c r="E105" s="26" t="n">
        <v>2345.42</v>
      </c>
      <c r="F105" s="211"/>
      <c r="G105" s="214"/>
      <c r="H105" s="26" t="n">
        <v>24.46</v>
      </c>
      <c r="I105" s="211"/>
      <c r="J105" s="131" t="n">
        <f aca="false">K105/D105</f>
        <v>1.20444718327941</v>
      </c>
      <c r="K105" s="132" t="n">
        <f aca="false">L105+M105+E105</f>
        <v>2345.42</v>
      </c>
      <c r="L105" s="132" t="n">
        <f aca="false">F105*1193</f>
        <v>0</v>
      </c>
      <c r="M105" s="132" t="n">
        <f aca="false">G105*9.5</f>
        <v>0</v>
      </c>
      <c r="N105" s="19"/>
      <c r="O105" s="20"/>
      <c r="P105" s="21"/>
    </row>
    <row r="106" customFormat="false" ht="15" hidden="false" customHeight="false" outlineLevel="0" collapsed="false">
      <c r="A106" s="129" t="n">
        <v>44</v>
      </c>
      <c r="B106" s="91" t="s">
        <v>112</v>
      </c>
      <c r="C106" s="130" t="n">
        <v>310</v>
      </c>
      <c r="D106" s="147" t="n">
        <v>1443</v>
      </c>
      <c r="E106" s="26" t="n">
        <v>567.47</v>
      </c>
      <c r="F106" s="210"/>
      <c r="G106" s="211"/>
      <c r="H106" s="211"/>
      <c r="I106" s="211"/>
      <c r="J106" s="131" t="n">
        <f aca="false">K106/D106</f>
        <v>0.393257103257103</v>
      </c>
      <c r="K106" s="132" t="n">
        <f aca="false">L106+M106+E106</f>
        <v>567.47</v>
      </c>
      <c r="L106" s="132" t="n">
        <f aca="false">F106*1163</f>
        <v>0</v>
      </c>
      <c r="M106" s="132" t="n">
        <f aca="false">G106*9.5</f>
        <v>0</v>
      </c>
      <c r="N106" s="19"/>
      <c r="O106" s="20"/>
      <c r="P106" s="21"/>
    </row>
    <row r="107" customFormat="false" ht="15" hidden="false" customHeight="false" outlineLevel="0" collapsed="false">
      <c r="A107" s="129" t="n">
        <v>45</v>
      </c>
      <c r="B107" s="91" t="s">
        <v>113</v>
      </c>
      <c r="C107" s="130" t="n">
        <v>26</v>
      </c>
      <c r="D107" s="147" t="n">
        <v>154.34</v>
      </c>
      <c r="E107" s="26" t="n">
        <v>64.07</v>
      </c>
      <c r="F107" s="214"/>
      <c r="G107" s="211"/>
      <c r="H107" s="211"/>
      <c r="I107" s="211"/>
      <c r="J107" s="131" t="n">
        <f aca="false">K107/D107</f>
        <v>0.415122456913308</v>
      </c>
      <c r="K107" s="132" t="n">
        <f aca="false">L107+M107+E107</f>
        <v>64.07</v>
      </c>
      <c r="L107" s="132" t="n">
        <f aca="false">F107*1163</f>
        <v>0</v>
      </c>
      <c r="M107" s="132" t="n">
        <f aca="false">G107*9.5</f>
        <v>0</v>
      </c>
      <c r="N107" s="19"/>
      <c r="O107" s="20"/>
      <c r="P107" s="21"/>
    </row>
    <row r="108" customFormat="false" ht="15" hidden="false" customHeight="false" outlineLevel="0" collapsed="false">
      <c r="A108" s="143"/>
      <c r="B108" s="138" t="s">
        <v>66</v>
      </c>
      <c r="C108" s="139" t="n">
        <f aca="false">SUM(C63:C107)</f>
        <v>37813</v>
      </c>
      <c r="D108" s="139" t="n">
        <f aca="false">SUM(D63:D107)</f>
        <v>212648.83</v>
      </c>
      <c r="E108" s="140" t="n">
        <f aca="false">SUM(E63:E107)</f>
        <v>164252.21</v>
      </c>
      <c r="F108" s="140" t="n">
        <f aca="false">SUM(F63:F107)</f>
        <v>329.37</v>
      </c>
      <c r="G108" s="140" t="n">
        <f aca="false">SUM(G63:G107)</f>
        <v>4983.25</v>
      </c>
      <c r="H108" s="140" t="n">
        <f aca="false">SUM(H63:H107)</f>
        <v>3981.44</v>
      </c>
      <c r="I108" s="140" t="n">
        <f aca="false">SUM(I63:I107)</f>
        <v>1066.44</v>
      </c>
      <c r="J108" s="141"/>
      <c r="K108" s="142"/>
      <c r="L108" s="142"/>
      <c r="M108" s="142"/>
      <c r="O108" s="20"/>
    </row>
    <row r="109" customFormat="false" ht="15" hidden="false" customHeight="false" outlineLevel="0" collapsed="false">
      <c r="A109" s="143"/>
      <c r="B109" s="138" t="s">
        <v>67</v>
      </c>
      <c r="C109" s="139"/>
      <c r="D109" s="139"/>
      <c r="E109" s="140"/>
      <c r="F109" s="140"/>
      <c r="G109" s="140"/>
      <c r="H109" s="140"/>
      <c r="I109" s="140"/>
      <c r="J109" s="152" t="n">
        <f aca="false">SUM(J63:J107)/45</f>
        <v>4.28944420421729</v>
      </c>
      <c r="K109" s="142"/>
      <c r="L109" s="142"/>
      <c r="M109" s="142"/>
      <c r="O109" s="20"/>
    </row>
    <row r="110" customFormat="false" ht="15" hidden="false" customHeight="false" outlineLevel="0" collapsed="false">
      <c r="A110" s="143"/>
      <c r="B110" s="143" t="s">
        <v>114</v>
      </c>
      <c r="C110" s="143"/>
      <c r="D110" s="143"/>
      <c r="E110" s="153" t="n">
        <f aca="false">E56+E108</f>
        <v>348891.2</v>
      </c>
      <c r="F110" s="153" t="n">
        <f aca="false">F56+F108</f>
        <v>661.76</v>
      </c>
      <c r="G110" s="153" t="n">
        <f aca="false">G56+G108</f>
        <v>7982.08</v>
      </c>
      <c r="H110" s="153" t="n">
        <f aca="false">H56+H108</f>
        <v>8554.78</v>
      </c>
      <c r="I110" s="153" t="n">
        <f aca="false">I56+I108</f>
        <v>2668.78</v>
      </c>
      <c r="J110" s="143"/>
      <c r="K110" s="143"/>
      <c r="L110" s="143"/>
      <c r="M110" s="143"/>
      <c r="O110" s="20"/>
    </row>
    <row r="111" customFormat="false" ht="15" hidden="true" customHeight="false" outlineLevel="0" collapsed="false">
      <c r="A111" s="154"/>
      <c r="B111" s="155"/>
      <c r="C111" s="156"/>
      <c r="D111" s="156"/>
      <c r="E111" s="157"/>
      <c r="F111" s="157"/>
      <c r="G111" s="157"/>
      <c r="H111" s="157"/>
      <c r="I111" s="157"/>
      <c r="J111" s="158"/>
      <c r="K111" s="159"/>
      <c r="L111" s="159"/>
      <c r="M111" s="159"/>
      <c r="O111" s="20"/>
    </row>
    <row r="112" customFormat="false" ht="15" hidden="true" customHeight="false" outlineLevel="0" collapsed="false">
      <c r="A112" s="154"/>
      <c r="B112" s="155"/>
      <c r="C112" s="156"/>
      <c r="D112" s="156"/>
      <c r="E112" s="157"/>
      <c r="F112" s="157"/>
      <c r="G112" s="157"/>
      <c r="H112" s="157"/>
      <c r="I112" s="157"/>
      <c r="J112" s="158"/>
      <c r="K112" s="159"/>
      <c r="L112" s="159"/>
      <c r="M112" s="159"/>
      <c r="O112" s="20"/>
    </row>
    <row r="113" customFormat="false" ht="15" hidden="true" customHeight="false" outlineLevel="0" collapsed="false">
      <c r="A113" s="154"/>
      <c r="B113" s="155"/>
      <c r="C113" s="156"/>
      <c r="D113" s="156"/>
      <c r="E113" s="157"/>
      <c r="F113" s="157"/>
      <c r="G113" s="157"/>
      <c r="H113" s="157"/>
      <c r="I113" s="157"/>
      <c r="J113" s="158"/>
      <c r="K113" s="159"/>
      <c r="L113" s="159"/>
      <c r="M113" s="159"/>
      <c r="O113" s="20"/>
    </row>
    <row r="114" customFormat="false" ht="15" hidden="true" customHeight="false" outlineLevel="0" collapsed="false">
      <c r="A114" s="154"/>
      <c r="B114" s="155"/>
      <c r="C114" s="156"/>
      <c r="D114" s="156"/>
      <c r="E114" s="157"/>
      <c r="F114" s="157"/>
      <c r="G114" s="157"/>
      <c r="H114" s="157"/>
      <c r="I114" s="157"/>
      <c r="J114" s="158"/>
      <c r="K114" s="159"/>
      <c r="L114" s="159"/>
      <c r="M114" s="159"/>
      <c r="O114" s="20"/>
    </row>
    <row r="115" customFormat="false" ht="15" hidden="false" customHeight="false" outlineLevel="0" collapsed="false">
      <c r="A115" s="154"/>
      <c r="B115" s="155"/>
      <c r="C115" s="156"/>
      <c r="D115" s="156"/>
      <c r="E115" s="157"/>
      <c r="F115" s="157"/>
      <c r="G115" s="157"/>
      <c r="H115" s="157"/>
      <c r="I115" s="157"/>
      <c r="J115" s="158"/>
      <c r="K115" s="159"/>
      <c r="L115" s="159"/>
      <c r="M115" s="159"/>
      <c r="O115" s="20"/>
    </row>
    <row r="116" customFormat="false" ht="15" hidden="false" customHeight="false" outlineLevel="0" collapsed="false">
      <c r="A116" s="154"/>
      <c r="B116" s="155"/>
      <c r="C116" s="156"/>
      <c r="D116" s="156"/>
      <c r="E116" s="157"/>
      <c r="F116" s="157"/>
      <c r="G116" s="157"/>
      <c r="H116" s="157"/>
      <c r="I116" s="157"/>
      <c r="J116" s="158"/>
      <c r="K116" s="160"/>
      <c r="L116" s="159"/>
      <c r="M116" s="159"/>
      <c r="O116" s="20"/>
    </row>
    <row r="117" customFormat="false" ht="15" hidden="false" customHeight="false" outlineLevel="0" collapsed="false">
      <c r="A117" s="125"/>
      <c r="B117" s="125"/>
      <c r="C117" s="125"/>
      <c r="D117" s="125"/>
      <c r="E117" s="124"/>
      <c r="F117" s="124"/>
      <c r="G117" s="124"/>
      <c r="H117" s="124"/>
      <c r="I117" s="124"/>
      <c r="J117" s="124"/>
      <c r="K117" s="124"/>
      <c r="L117" s="124"/>
      <c r="M117" s="124"/>
      <c r="O117" s="20"/>
    </row>
    <row r="118" customFormat="false" ht="15" hidden="false" customHeight="true" outlineLevel="0" collapsed="false">
      <c r="A118" s="126" t="s">
        <v>1</v>
      </c>
      <c r="B118" s="127" t="s">
        <v>2</v>
      </c>
      <c r="C118" s="127" t="s">
        <v>3</v>
      </c>
      <c r="D118" s="127" t="s">
        <v>4</v>
      </c>
      <c r="E118" s="126" t="s">
        <v>5</v>
      </c>
      <c r="F118" s="126"/>
      <c r="G118" s="126"/>
      <c r="H118" s="126"/>
      <c r="I118" s="126"/>
      <c r="J118" s="127" t="s">
        <v>6</v>
      </c>
      <c r="K118" s="127" t="s">
        <v>7</v>
      </c>
      <c r="L118" s="127"/>
      <c r="M118" s="127"/>
      <c r="O118" s="20"/>
    </row>
    <row r="119" customFormat="false" ht="35.05" hidden="false" customHeight="false" outlineLevel="0" collapsed="false">
      <c r="A119" s="126"/>
      <c r="B119" s="127"/>
      <c r="C119" s="127"/>
      <c r="D119" s="127"/>
      <c r="E119" s="126" t="s">
        <v>8</v>
      </c>
      <c r="F119" s="126" t="s">
        <v>9</v>
      </c>
      <c r="G119" s="126" t="s">
        <v>10</v>
      </c>
      <c r="H119" s="126" t="s">
        <v>11</v>
      </c>
      <c r="I119" s="126" t="s">
        <v>12</v>
      </c>
      <c r="J119" s="127"/>
      <c r="K119" s="127" t="s">
        <v>13</v>
      </c>
      <c r="L119" s="127" t="s">
        <v>14</v>
      </c>
      <c r="M119" s="127" t="s">
        <v>15</v>
      </c>
      <c r="O119" s="20"/>
    </row>
    <row r="120" customFormat="false" ht="15" hidden="false" customHeight="false" outlineLevel="0" collapsed="false">
      <c r="A120" s="161" t="s">
        <v>115</v>
      </c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O120" s="20"/>
    </row>
    <row r="121" customFormat="false" ht="23.85" hidden="false" customHeight="false" outlineLevel="0" collapsed="false">
      <c r="A121" s="162" t="n">
        <v>1</v>
      </c>
      <c r="B121" s="91" t="s">
        <v>116</v>
      </c>
      <c r="C121" s="92" t="n">
        <v>14</v>
      </c>
      <c r="D121" s="205" t="n">
        <v>31</v>
      </c>
      <c r="E121" s="74"/>
      <c r="F121" s="69"/>
      <c r="G121" s="74"/>
      <c r="H121" s="69"/>
      <c r="I121" s="69"/>
      <c r="J121" s="164" t="n">
        <f aca="false">K121/D121</f>
        <v>0</v>
      </c>
      <c r="K121" s="165" t="n">
        <f aca="false">L121+M121+E121</f>
        <v>0</v>
      </c>
      <c r="L121" s="165" t="n">
        <f aca="false">F121*1163</f>
        <v>0</v>
      </c>
      <c r="M121" s="165" t="n">
        <f aca="false">G121*9.5</f>
        <v>0</v>
      </c>
      <c r="O121" s="20"/>
    </row>
    <row r="122" customFormat="false" ht="23.85" hidden="false" customHeight="false" outlineLevel="0" collapsed="false">
      <c r="A122" s="162" t="n">
        <v>2</v>
      </c>
      <c r="B122" s="91" t="s">
        <v>117</v>
      </c>
      <c r="C122" s="92" t="n">
        <v>20</v>
      </c>
      <c r="D122" s="205" t="n">
        <v>91.3</v>
      </c>
      <c r="E122" s="74" t="n">
        <v>567.92</v>
      </c>
      <c r="F122" s="69"/>
      <c r="G122" s="74"/>
      <c r="H122" s="69"/>
      <c r="I122" s="69"/>
      <c r="J122" s="166" t="n">
        <f aca="false">K122/D122</f>
        <v>6.22037239868565</v>
      </c>
      <c r="K122" s="165" t="n">
        <f aca="false">L122+M122+E122</f>
        <v>567.92</v>
      </c>
      <c r="L122" s="165" t="n">
        <f aca="false">F122*1163</f>
        <v>0</v>
      </c>
      <c r="M122" s="165" t="n">
        <f aca="false">G122*9.5</f>
        <v>0</v>
      </c>
      <c r="O122" s="20"/>
    </row>
    <row r="123" customFormat="false" ht="23.85" hidden="false" customHeight="false" outlineLevel="0" collapsed="false">
      <c r="A123" s="162" t="n">
        <v>3</v>
      </c>
      <c r="B123" s="91" t="s">
        <v>118</v>
      </c>
      <c r="C123" s="167"/>
      <c r="D123" s="206" t="n">
        <v>537.4</v>
      </c>
      <c r="E123" s="74" t="n">
        <v>2805.55</v>
      </c>
      <c r="F123" s="74" t="n">
        <v>0.01</v>
      </c>
      <c r="G123" s="69"/>
      <c r="H123" s="74" t="n">
        <v>27.35</v>
      </c>
      <c r="I123" s="69"/>
      <c r="J123" s="166" t="n">
        <f aca="false">K123/D123</f>
        <v>5.24224041682174</v>
      </c>
      <c r="K123" s="165" t="n">
        <f aca="false">L123+M123+E123</f>
        <v>2817.18</v>
      </c>
      <c r="L123" s="165" t="n">
        <f aca="false">F123*1163</f>
        <v>11.63</v>
      </c>
      <c r="M123" s="165" t="n">
        <f aca="false">G123*9.5</f>
        <v>0</v>
      </c>
      <c r="O123" s="20"/>
    </row>
    <row r="124" customFormat="false" ht="23.85" hidden="false" customHeight="false" outlineLevel="0" collapsed="false">
      <c r="A124" s="162" t="n">
        <v>4</v>
      </c>
      <c r="B124" s="91" t="s">
        <v>119</v>
      </c>
      <c r="C124" s="92" t="n">
        <v>700</v>
      </c>
      <c r="D124" s="205" t="n">
        <v>679</v>
      </c>
      <c r="E124" s="74" t="n">
        <v>2165.75</v>
      </c>
      <c r="F124" s="69"/>
      <c r="G124" s="74" t="n">
        <v>35.47</v>
      </c>
      <c r="H124" s="69"/>
      <c r="I124" s="69"/>
      <c r="J124" s="166" t="n">
        <f aca="false">K124/D124</f>
        <v>3.68588365243004</v>
      </c>
      <c r="K124" s="165" t="n">
        <f aca="false">L124+M124+E124</f>
        <v>2502.715</v>
      </c>
      <c r="L124" s="165" t="n">
        <f aca="false">F124*1163</f>
        <v>0</v>
      </c>
      <c r="M124" s="165" t="n">
        <f aca="false">G124*9.5</f>
        <v>336.965</v>
      </c>
      <c r="O124" s="20"/>
    </row>
    <row r="125" customFormat="false" ht="23.85" hidden="false" customHeight="false" outlineLevel="0" collapsed="false">
      <c r="A125" s="162" t="n">
        <v>5</v>
      </c>
      <c r="B125" s="91" t="s">
        <v>120</v>
      </c>
      <c r="C125" s="92" t="n">
        <v>100</v>
      </c>
      <c r="D125" s="206" t="n">
        <v>2559.4</v>
      </c>
      <c r="E125" s="74" t="n">
        <v>13714.23</v>
      </c>
      <c r="F125" s="74" t="n">
        <v>4.54</v>
      </c>
      <c r="G125" s="134"/>
      <c r="H125" s="74" t="n">
        <v>108.05</v>
      </c>
      <c r="I125" s="69"/>
      <c r="J125" s="166" t="n">
        <f aca="false">K125/D125</f>
        <v>7.42136828944284</v>
      </c>
      <c r="K125" s="165" t="n">
        <f aca="false">L125+M125+E125</f>
        <v>18994.25</v>
      </c>
      <c r="L125" s="165" t="n">
        <f aca="false">F125*1163</f>
        <v>5280.02</v>
      </c>
      <c r="M125" s="165" t="n">
        <f aca="false">G125*9.5</f>
        <v>0</v>
      </c>
      <c r="O125" s="20"/>
    </row>
    <row r="126" customFormat="false" ht="23.85" hidden="false" customHeight="false" outlineLevel="0" collapsed="false">
      <c r="A126" s="162" t="n">
        <v>6</v>
      </c>
      <c r="B126" s="91" t="s">
        <v>121</v>
      </c>
      <c r="C126" s="92" t="n">
        <v>30</v>
      </c>
      <c r="D126" s="205" t="n">
        <v>137.5</v>
      </c>
      <c r="E126" s="74" t="n">
        <v>485.73</v>
      </c>
      <c r="F126" s="69"/>
      <c r="G126" s="74"/>
      <c r="H126" s="69"/>
      <c r="I126" s="69"/>
      <c r="J126" s="166" t="n">
        <f aca="false">K126/D126</f>
        <v>3.53258181818182</v>
      </c>
      <c r="K126" s="165" t="n">
        <f aca="false">L126+M126+E126</f>
        <v>485.73</v>
      </c>
      <c r="L126" s="165" t="n">
        <f aca="false">F126*1163</f>
        <v>0</v>
      </c>
      <c r="M126" s="165" t="n">
        <f aca="false">G126*9.5</f>
        <v>0</v>
      </c>
      <c r="O126" s="20"/>
    </row>
    <row r="127" customFormat="false" ht="23.85" hidden="false" customHeight="false" outlineLevel="0" collapsed="false">
      <c r="A127" s="162" t="n">
        <v>7</v>
      </c>
      <c r="B127" s="91" t="s">
        <v>122</v>
      </c>
      <c r="C127" s="92" t="n">
        <v>49</v>
      </c>
      <c r="D127" s="205" t="n">
        <v>675.6</v>
      </c>
      <c r="E127" s="74" t="n">
        <v>6293.7</v>
      </c>
      <c r="F127" s="134"/>
      <c r="G127" s="74"/>
      <c r="H127" s="74" t="n">
        <v>39.64</v>
      </c>
      <c r="I127" s="69"/>
      <c r="J127" s="166" t="n">
        <f aca="false">K127/D127</f>
        <v>9.31571936056838</v>
      </c>
      <c r="K127" s="165" t="n">
        <f aca="false">L127+M127+E127</f>
        <v>6293.7</v>
      </c>
      <c r="L127" s="165" t="n">
        <f aca="false">F127*1163</f>
        <v>0</v>
      </c>
      <c r="M127" s="165" t="n">
        <f aca="false">G127*9.5</f>
        <v>0</v>
      </c>
      <c r="O127" s="20"/>
    </row>
    <row r="128" customFormat="false" ht="23.85" hidden="false" customHeight="false" outlineLevel="0" collapsed="false">
      <c r="A128" s="162" t="n">
        <v>8</v>
      </c>
      <c r="B128" s="91" t="s">
        <v>123</v>
      </c>
      <c r="C128" s="92" t="n">
        <v>200</v>
      </c>
      <c r="D128" s="205" t="n">
        <v>1185.9</v>
      </c>
      <c r="E128" s="74" t="n">
        <v>3412.96</v>
      </c>
      <c r="F128" s="69"/>
      <c r="G128" s="74" t="n">
        <v>255.8</v>
      </c>
      <c r="H128" s="74" t="n">
        <v>57.49</v>
      </c>
      <c r="I128" s="69"/>
      <c r="J128" s="166" t="n">
        <f aca="false">K128/D128</f>
        <v>4.9271102116536</v>
      </c>
      <c r="K128" s="165" t="n">
        <f aca="false">L128+M128+E128</f>
        <v>5843.06</v>
      </c>
      <c r="L128" s="165" t="n">
        <f aca="false">F128*1163</f>
        <v>0</v>
      </c>
      <c r="M128" s="165" t="n">
        <f aca="false">G128*9.5</f>
        <v>2430.1</v>
      </c>
      <c r="O128" s="20"/>
    </row>
    <row r="129" customFormat="false" ht="15" hidden="false" customHeight="false" outlineLevel="0" collapsed="false">
      <c r="A129" s="162" t="n">
        <v>9</v>
      </c>
      <c r="B129" s="91" t="s">
        <v>124</v>
      </c>
      <c r="C129" s="92" t="n">
        <v>60</v>
      </c>
      <c r="D129" s="205" t="n">
        <v>938</v>
      </c>
      <c r="E129" s="74" t="n">
        <v>2539.81</v>
      </c>
      <c r="F129" s="69"/>
      <c r="G129" s="74"/>
      <c r="H129" s="74" t="n">
        <v>30.65</v>
      </c>
      <c r="I129" s="69"/>
      <c r="J129" s="166" t="n">
        <f aca="false">K129/D129</f>
        <v>2.70768656716418</v>
      </c>
      <c r="K129" s="165" t="n">
        <f aca="false">L129+M129+E129</f>
        <v>2539.81</v>
      </c>
      <c r="L129" s="165" t="n">
        <f aca="false">F129*1163</f>
        <v>0</v>
      </c>
      <c r="M129" s="165" t="n">
        <f aca="false">G129*9.5</f>
        <v>0</v>
      </c>
      <c r="O129" s="20"/>
    </row>
    <row r="130" customFormat="false" ht="23.85" hidden="false" customHeight="false" outlineLevel="0" collapsed="false">
      <c r="A130" s="162" t="n">
        <v>10</v>
      </c>
      <c r="B130" s="91" t="s">
        <v>125</v>
      </c>
      <c r="C130" s="92" t="n">
        <v>20</v>
      </c>
      <c r="D130" s="205" t="n">
        <v>552</v>
      </c>
      <c r="E130" s="74" t="n">
        <v>606.57</v>
      </c>
      <c r="F130" s="69"/>
      <c r="G130" s="74"/>
      <c r="H130" s="69"/>
      <c r="I130" s="69"/>
      <c r="J130" s="166" t="n">
        <f aca="false">K130/D130</f>
        <v>1.09885869565217</v>
      </c>
      <c r="K130" s="165" t="n">
        <f aca="false">L130+M130+E130</f>
        <v>606.57</v>
      </c>
      <c r="L130" s="165" t="n">
        <f aca="false">F130*1163</f>
        <v>0</v>
      </c>
      <c r="M130" s="165" t="n">
        <f aca="false">G130*9.5</f>
        <v>0</v>
      </c>
      <c r="O130" s="20"/>
    </row>
    <row r="131" customFormat="false" ht="23.85" hidden="false" customHeight="false" outlineLevel="0" collapsed="false">
      <c r="A131" s="162" t="n">
        <v>11</v>
      </c>
      <c r="B131" s="91" t="s">
        <v>126</v>
      </c>
      <c r="C131" s="92" t="n">
        <v>158</v>
      </c>
      <c r="D131" s="205" t="n">
        <v>1599.27</v>
      </c>
      <c r="E131" s="74" t="n">
        <v>4734.75</v>
      </c>
      <c r="F131" s="74" t="n">
        <v>0.21</v>
      </c>
      <c r="G131" s="134"/>
      <c r="H131" s="74" t="n">
        <v>44.56</v>
      </c>
      <c r="I131" s="69"/>
      <c r="J131" s="166" t="n">
        <f aca="false">K131/D131</f>
        <v>3.11328293533925</v>
      </c>
      <c r="K131" s="165" t="n">
        <f aca="false">L131+M131+E131</f>
        <v>4978.98</v>
      </c>
      <c r="L131" s="165" t="n">
        <f aca="false">F131*1163</f>
        <v>244.23</v>
      </c>
      <c r="M131" s="165" t="n">
        <f aca="false">G131*9.5</f>
        <v>0</v>
      </c>
      <c r="O131" s="20"/>
    </row>
    <row r="132" customFormat="false" ht="15" hidden="false" customHeight="false" outlineLevel="0" collapsed="false">
      <c r="A132" s="162" t="n">
        <v>12</v>
      </c>
      <c r="B132" s="91" t="s">
        <v>127</v>
      </c>
      <c r="C132" s="92" t="n">
        <v>1060</v>
      </c>
      <c r="D132" s="205" t="n">
        <v>1559.27</v>
      </c>
      <c r="E132" s="74" t="n">
        <v>3420.98</v>
      </c>
      <c r="F132" s="69"/>
      <c r="G132" s="74"/>
      <c r="H132" s="74" t="n">
        <v>80.02</v>
      </c>
      <c r="I132" s="69"/>
      <c r="J132" s="166" t="n">
        <f aca="false">K132/D132</f>
        <v>2.1939625594028</v>
      </c>
      <c r="K132" s="165" t="n">
        <f aca="false">L132+M132+E132</f>
        <v>3420.98</v>
      </c>
      <c r="L132" s="165" t="n">
        <f aca="false">F132*1163</f>
        <v>0</v>
      </c>
      <c r="M132" s="165" t="n">
        <f aca="false">G132*9.5</f>
        <v>0</v>
      </c>
      <c r="O132" s="20"/>
    </row>
    <row r="133" customFormat="false" ht="23.85" hidden="false" customHeight="false" outlineLevel="0" collapsed="false">
      <c r="A133" s="162" t="n">
        <v>13</v>
      </c>
      <c r="B133" s="91" t="s">
        <v>128</v>
      </c>
      <c r="C133" s="92"/>
      <c r="D133" s="205" t="n">
        <v>127.8</v>
      </c>
      <c r="E133" s="74" t="n">
        <v>602.35</v>
      </c>
      <c r="F133" s="69" t="n">
        <v>0.21</v>
      </c>
      <c r="G133" s="74" t="n">
        <v>298.69</v>
      </c>
      <c r="H133" s="69" t="n">
        <v>4.64</v>
      </c>
      <c r="I133" s="69"/>
      <c r="J133" s="166" t="n">
        <f aca="false">K133/D133</f>
        <v>28.8273474178404</v>
      </c>
      <c r="K133" s="165" t="n">
        <f aca="false">L133+M133+E133</f>
        <v>3684.135</v>
      </c>
      <c r="L133" s="165" t="n">
        <f aca="false">F133*1163</f>
        <v>244.23</v>
      </c>
      <c r="M133" s="165" t="n">
        <f aca="false">G133*9.5</f>
        <v>2837.555</v>
      </c>
      <c r="O133" s="20"/>
    </row>
    <row r="134" customFormat="false" ht="15" hidden="false" customHeight="false" outlineLevel="0" collapsed="false">
      <c r="A134" s="162" t="n">
        <v>14</v>
      </c>
      <c r="B134" s="91" t="s">
        <v>129</v>
      </c>
      <c r="C134" s="170"/>
      <c r="D134" s="207" t="n">
        <v>606.3</v>
      </c>
      <c r="E134" s="74" t="n">
        <v>7894.35</v>
      </c>
      <c r="F134" s="151"/>
      <c r="G134" s="69"/>
      <c r="H134" s="74" t="n">
        <v>22.44</v>
      </c>
      <c r="I134" s="69"/>
      <c r="J134" s="166" t="n">
        <f aca="false">K134/D134</f>
        <v>13.0205343889164</v>
      </c>
      <c r="K134" s="165" t="n">
        <f aca="false">L134+M134+E134</f>
        <v>7894.35</v>
      </c>
      <c r="L134" s="165" t="n">
        <f aca="false">F134*1163</f>
        <v>0</v>
      </c>
      <c r="M134" s="165" t="n">
        <f aca="false">G134*9.5</f>
        <v>0</v>
      </c>
      <c r="O134" s="20"/>
    </row>
    <row r="135" customFormat="false" ht="15" hidden="false" customHeight="false" outlineLevel="0" collapsed="false">
      <c r="A135" s="162" t="n">
        <v>15</v>
      </c>
      <c r="B135" s="91" t="s">
        <v>130</v>
      </c>
      <c r="C135" s="92" t="n">
        <v>10</v>
      </c>
      <c r="D135" s="206" t="n">
        <v>712.92</v>
      </c>
      <c r="E135" s="74" t="n">
        <v>1393.42</v>
      </c>
      <c r="F135" s="69"/>
      <c r="G135" s="69"/>
      <c r="H135" s="74" t="n">
        <v>13.64</v>
      </c>
      <c r="I135" s="69"/>
      <c r="J135" s="166" t="n">
        <f aca="false">K135/D135</f>
        <v>1.95452505189923</v>
      </c>
      <c r="K135" s="165" t="n">
        <f aca="false">L135+M135+E135</f>
        <v>1393.42</v>
      </c>
      <c r="L135" s="165" t="n">
        <f aca="false">F135*1163</f>
        <v>0</v>
      </c>
      <c r="M135" s="165" t="n">
        <f aca="false">G135*9.5</f>
        <v>0</v>
      </c>
      <c r="O135" s="20"/>
    </row>
    <row r="136" customFormat="false" ht="23.85" hidden="false" customHeight="false" outlineLevel="0" collapsed="false">
      <c r="A136" s="162" t="n">
        <v>16</v>
      </c>
      <c r="B136" s="91" t="s">
        <v>131</v>
      </c>
      <c r="C136" s="92" t="n">
        <v>30</v>
      </c>
      <c r="D136" s="205" t="n">
        <v>350</v>
      </c>
      <c r="E136" s="74" t="n">
        <v>207.61</v>
      </c>
      <c r="F136" s="69"/>
      <c r="G136" s="74" t="n">
        <v>1.21</v>
      </c>
      <c r="H136" s="69"/>
      <c r="I136" s="69"/>
      <c r="J136" s="166" t="n">
        <f aca="false">K136/D136</f>
        <v>0.626014285714286</v>
      </c>
      <c r="K136" s="165" t="n">
        <f aca="false">L136+M136+E136</f>
        <v>219.105</v>
      </c>
      <c r="L136" s="165" t="n">
        <f aca="false">F136*1163</f>
        <v>0</v>
      </c>
      <c r="M136" s="165" t="n">
        <f aca="false">G136*9.5</f>
        <v>11.495</v>
      </c>
      <c r="O136" s="20"/>
    </row>
    <row r="137" customFormat="false" ht="23.85" hidden="false" customHeight="false" outlineLevel="0" collapsed="false">
      <c r="A137" s="162" t="n">
        <v>17</v>
      </c>
      <c r="B137" s="91" t="s">
        <v>132</v>
      </c>
      <c r="C137" s="92"/>
      <c r="D137" s="205" t="n">
        <v>1166.8</v>
      </c>
      <c r="E137" s="74"/>
      <c r="F137" s="69"/>
      <c r="G137" s="74"/>
      <c r="H137" s="69" t="n">
        <v>11.75</v>
      </c>
      <c r="I137" s="69"/>
      <c r="J137" s="166" t="n">
        <f aca="false">K137/D137</f>
        <v>0</v>
      </c>
      <c r="K137" s="165" t="n">
        <f aca="false">L137+M137+E137</f>
        <v>0</v>
      </c>
      <c r="L137" s="165" t="n">
        <f aca="false">F137*1163</f>
        <v>0</v>
      </c>
      <c r="M137" s="165" t="n">
        <f aca="false">G137*9.5</f>
        <v>0</v>
      </c>
      <c r="O137" s="20"/>
    </row>
    <row r="138" customFormat="false" ht="23.85" hidden="false" customHeight="false" outlineLevel="0" collapsed="false">
      <c r="A138" s="162" t="n">
        <v>18</v>
      </c>
      <c r="B138" s="146" t="s">
        <v>133</v>
      </c>
      <c r="C138" s="92"/>
      <c r="D138" s="205" t="n">
        <v>270.2</v>
      </c>
      <c r="E138" s="74" t="n">
        <v>1399.31</v>
      </c>
      <c r="F138" s="69"/>
      <c r="G138" s="74"/>
      <c r="H138" s="69" t="n">
        <v>9.26</v>
      </c>
      <c r="I138" s="69"/>
      <c r="J138" s="166" t="n">
        <f aca="false">K138/D138</f>
        <v>5.17879348630644</v>
      </c>
      <c r="K138" s="165" t="n">
        <f aca="false">L138+M138+E138</f>
        <v>1399.31</v>
      </c>
      <c r="L138" s="165" t="n">
        <f aca="false">F138*1163</f>
        <v>0</v>
      </c>
      <c r="M138" s="165" t="n">
        <f aca="false">G138*9.5</f>
        <v>0</v>
      </c>
      <c r="O138" s="20"/>
    </row>
    <row r="139" customFormat="false" ht="15" hidden="false" customHeight="false" outlineLevel="0" collapsed="false">
      <c r="A139" s="173"/>
      <c r="B139" s="174" t="s">
        <v>66</v>
      </c>
      <c r="C139" s="175" t="n">
        <f aca="false">SUM(C121:C138)</f>
        <v>2451</v>
      </c>
      <c r="D139" s="175" t="n">
        <f aca="false">SUM(D121:D138)</f>
        <v>13779.66</v>
      </c>
      <c r="E139" s="176" t="n">
        <f aca="false">SUM(E121:E138)</f>
        <v>52244.99</v>
      </c>
      <c r="F139" s="176" t="n">
        <f aca="false">SUM(F121:F138)</f>
        <v>4.97</v>
      </c>
      <c r="G139" s="176" t="n">
        <f aca="false">SUM(G121:G138)</f>
        <v>591.17</v>
      </c>
      <c r="H139" s="176" t="n">
        <f aca="false">SUM(H121:H138)</f>
        <v>449.49</v>
      </c>
      <c r="I139" s="176" t="n">
        <f aca="false">SUM(I121:I138)</f>
        <v>0</v>
      </c>
      <c r="J139" s="177"/>
      <c r="K139" s="177"/>
      <c r="L139" s="177"/>
      <c r="M139" s="178"/>
      <c r="O139" s="20"/>
    </row>
    <row r="140" customFormat="false" ht="15" hidden="false" customHeight="false" outlineLevel="0" collapsed="false">
      <c r="A140" s="173"/>
      <c r="B140" s="174" t="s">
        <v>67</v>
      </c>
      <c r="C140" s="175"/>
      <c r="D140" s="175"/>
      <c r="E140" s="176"/>
      <c r="F140" s="176"/>
      <c r="G140" s="176"/>
      <c r="H140" s="176"/>
      <c r="I140" s="178"/>
      <c r="J140" s="179" t="n">
        <f aca="false">SUM(J121:J138)/18</f>
        <v>5.50368230755662</v>
      </c>
      <c r="K140" s="178"/>
      <c r="L140" s="178"/>
      <c r="M140" s="178"/>
      <c r="O140" s="20"/>
    </row>
    <row r="141" customFormat="false" ht="15" hidden="false" customHeight="false" outlineLevel="0" collapsed="false">
      <c r="A141" s="125"/>
      <c r="B141" s="125"/>
      <c r="C141" s="125"/>
      <c r="D141" s="125"/>
      <c r="E141" s="124"/>
      <c r="F141" s="124"/>
      <c r="G141" s="124"/>
      <c r="H141" s="124"/>
      <c r="I141" s="124"/>
      <c r="J141" s="124"/>
      <c r="K141" s="124"/>
      <c r="L141" s="124"/>
      <c r="M141" s="124"/>
      <c r="O141" s="20"/>
    </row>
    <row r="142" customFormat="false" ht="15" hidden="false" customHeight="false" outlineLevel="0" collapsed="false">
      <c r="A142" s="125"/>
      <c r="B142" s="125"/>
      <c r="C142" s="125"/>
      <c r="D142" s="125"/>
      <c r="E142" s="124"/>
      <c r="F142" s="124"/>
      <c r="G142" s="124"/>
      <c r="H142" s="124"/>
      <c r="I142" s="124"/>
      <c r="J142" s="124"/>
      <c r="K142" s="124"/>
      <c r="L142" s="124"/>
      <c r="M142" s="124"/>
      <c r="O142" s="20"/>
    </row>
    <row r="143" customFormat="false" ht="15" hidden="false" customHeight="true" outlineLevel="0" collapsed="false">
      <c r="A143" s="126" t="s">
        <v>1</v>
      </c>
      <c r="B143" s="127" t="s">
        <v>2</v>
      </c>
      <c r="C143" s="127" t="s">
        <v>3</v>
      </c>
      <c r="D143" s="127" t="s">
        <v>4</v>
      </c>
      <c r="E143" s="126" t="s">
        <v>5</v>
      </c>
      <c r="F143" s="126"/>
      <c r="G143" s="126"/>
      <c r="H143" s="126"/>
      <c r="I143" s="126"/>
      <c r="J143" s="127" t="s">
        <v>6</v>
      </c>
      <c r="K143" s="127" t="s">
        <v>7</v>
      </c>
      <c r="L143" s="127"/>
      <c r="M143" s="127"/>
      <c r="O143" s="20"/>
    </row>
    <row r="144" customFormat="false" ht="35.05" hidden="false" customHeight="false" outlineLevel="0" collapsed="false">
      <c r="A144" s="126"/>
      <c r="B144" s="127"/>
      <c r="C144" s="127"/>
      <c r="D144" s="127"/>
      <c r="E144" s="126" t="s">
        <v>8</v>
      </c>
      <c r="F144" s="126" t="s">
        <v>9</v>
      </c>
      <c r="G144" s="126" t="s">
        <v>10</v>
      </c>
      <c r="H144" s="126" t="s">
        <v>11</v>
      </c>
      <c r="I144" s="126" t="s">
        <v>12</v>
      </c>
      <c r="J144" s="127"/>
      <c r="K144" s="127" t="s">
        <v>13</v>
      </c>
      <c r="L144" s="127" t="s">
        <v>14</v>
      </c>
      <c r="M144" s="127" t="s">
        <v>15</v>
      </c>
      <c r="O144" s="20"/>
    </row>
    <row r="145" customFormat="false" ht="15" hidden="false" customHeight="false" outlineLevel="0" collapsed="false">
      <c r="A145" s="161" t="s">
        <v>134</v>
      </c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O145" s="20"/>
    </row>
    <row r="146" customFormat="false" ht="35.05" hidden="false" customHeight="false" outlineLevel="0" collapsed="false">
      <c r="A146" s="180" t="n">
        <v>1</v>
      </c>
      <c r="B146" s="201" t="s">
        <v>212</v>
      </c>
      <c r="C146" s="92" t="n">
        <v>756</v>
      </c>
      <c r="D146" s="206" t="n">
        <v>5466</v>
      </c>
      <c r="E146" s="74" t="n">
        <v>10073.1</v>
      </c>
      <c r="F146" s="74" t="n">
        <v>185.93</v>
      </c>
      <c r="G146" s="69"/>
      <c r="H146" s="74" t="n">
        <v>186.59</v>
      </c>
      <c r="I146" s="69"/>
      <c r="J146" s="93" t="n">
        <f aca="false">K146/D146</f>
        <v>41.403163190633</v>
      </c>
      <c r="K146" s="76" t="n">
        <f aca="false">L146+M146+E146</f>
        <v>226309.69</v>
      </c>
      <c r="L146" s="76" t="n">
        <f aca="false">F146*1163</f>
        <v>216236.59</v>
      </c>
      <c r="M146" s="76" t="n">
        <f aca="false">G146*9.5</f>
        <v>0</v>
      </c>
      <c r="O146" s="20"/>
    </row>
    <row r="147" customFormat="false" ht="23.85" hidden="false" customHeight="false" outlineLevel="0" collapsed="false">
      <c r="A147" s="180" t="n">
        <v>2</v>
      </c>
      <c r="B147" s="202" t="s">
        <v>136</v>
      </c>
      <c r="C147" s="92" t="n">
        <v>810</v>
      </c>
      <c r="D147" s="206" t="n">
        <v>11225.1</v>
      </c>
      <c r="E147" s="74" t="n">
        <v>1613.38</v>
      </c>
      <c r="F147" s="74" t="n">
        <v>58.15</v>
      </c>
      <c r="G147" s="74" t="n">
        <v>4824.81</v>
      </c>
      <c r="H147" s="74" t="n">
        <v>829.54</v>
      </c>
      <c r="I147" s="69"/>
      <c r="J147" s="93" t="n">
        <f aca="false">K147/D147</f>
        <v>10.2518039928375</v>
      </c>
      <c r="K147" s="76" t="n">
        <f aca="false">L147+M147+E147</f>
        <v>115077.525</v>
      </c>
      <c r="L147" s="76" t="n">
        <f aca="false">F147*1163</f>
        <v>67628.45</v>
      </c>
      <c r="M147" s="76" t="n">
        <f aca="false">G147*9.5</f>
        <v>45835.695</v>
      </c>
      <c r="O147" s="20"/>
    </row>
    <row r="148" customFormat="false" ht="23.85" hidden="false" customHeight="false" outlineLevel="0" collapsed="false">
      <c r="A148" s="180" t="n">
        <v>3</v>
      </c>
      <c r="B148" s="201" t="s">
        <v>213</v>
      </c>
      <c r="C148" s="92" t="n">
        <v>50</v>
      </c>
      <c r="D148" s="206" t="n">
        <v>391</v>
      </c>
      <c r="E148" s="74" t="n">
        <v>1029.42</v>
      </c>
      <c r="F148" s="151"/>
      <c r="G148" s="69" t="n">
        <v>604.3</v>
      </c>
      <c r="H148" s="74"/>
      <c r="I148" s="74"/>
      <c r="J148" s="93" t="n">
        <f aca="false">K148/D148</f>
        <v>17.3152685421995</v>
      </c>
      <c r="K148" s="76" t="n">
        <f aca="false">L148+M148+E148</f>
        <v>6770.27</v>
      </c>
      <c r="L148" s="76" t="n">
        <f aca="false">F148*1163</f>
        <v>0</v>
      </c>
      <c r="M148" s="76" t="n">
        <f aca="false">G148*9.5</f>
        <v>5740.85</v>
      </c>
      <c r="O148" s="20"/>
    </row>
    <row r="149" customFormat="false" ht="23.85" hidden="false" customHeight="false" outlineLevel="0" collapsed="false">
      <c r="A149" s="180" t="n">
        <v>4</v>
      </c>
      <c r="B149" s="203" t="s">
        <v>214</v>
      </c>
      <c r="C149" s="92" t="n">
        <v>40</v>
      </c>
      <c r="D149" s="206" t="n">
        <v>193</v>
      </c>
      <c r="E149" s="74" t="n">
        <v>685.92</v>
      </c>
      <c r="F149" s="151"/>
      <c r="G149" s="69" t="n">
        <v>238.74</v>
      </c>
      <c r="H149" s="74" t="n">
        <v>2.63</v>
      </c>
      <c r="I149" s="74"/>
      <c r="J149" s="93" t="n">
        <f aca="false">K149/D149</f>
        <v>15.3054404145078</v>
      </c>
      <c r="K149" s="76" t="n">
        <f aca="false">L149+M149+E149</f>
        <v>2953.95</v>
      </c>
      <c r="L149" s="76" t="n">
        <f aca="false">F149*1163</f>
        <v>0</v>
      </c>
      <c r="M149" s="76" t="n">
        <f aca="false">G149*9.5</f>
        <v>2268.03</v>
      </c>
      <c r="O149" s="20"/>
    </row>
    <row r="150" customFormat="false" ht="23.85" hidden="false" customHeight="false" outlineLevel="0" collapsed="false">
      <c r="A150" s="180" t="n">
        <v>5</v>
      </c>
      <c r="B150" s="203" t="s">
        <v>215</v>
      </c>
      <c r="C150" s="95" t="n">
        <v>135</v>
      </c>
      <c r="D150" s="206" t="n">
        <v>845</v>
      </c>
      <c r="E150" s="74" t="n">
        <v>3105.61</v>
      </c>
      <c r="F150" s="74" t="n">
        <v>7.52</v>
      </c>
      <c r="G150" s="69"/>
      <c r="H150" s="74" t="n">
        <v>23.27</v>
      </c>
      <c r="I150" s="74" t="n">
        <v>5</v>
      </c>
      <c r="J150" s="93" t="n">
        <f aca="false">K150/D150</f>
        <v>14.0252899408284</v>
      </c>
      <c r="K150" s="76" t="n">
        <f aca="false">L150+M150+E150</f>
        <v>11851.37</v>
      </c>
      <c r="L150" s="76" t="n">
        <f aca="false">F150*1163</f>
        <v>8745.76</v>
      </c>
      <c r="M150" s="76" t="n">
        <f aca="false">G150*9.5</f>
        <v>0</v>
      </c>
      <c r="O150" s="20"/>
    </row>
    <row r="151" customFormat="false" ht="35.05" hidden="false" customHeight="false" outlineLevel="0" collapsed="false">
      <c r="A151" s="180" t="n">
        <v>6</v>
      </c>
      <c r="B151" s="202" t="s">
        <v>216</v>
      </c>
      <c r="C151" s="92" t="n">
        <v>761</v>
      </c>
      <c r="D151" s="206" t="n">
        <v>2193</v>
      </c>
      <c r="E151" s="74" t="n">
        <v>6228.65</v>
      </c>
      <c r="F151" s="74" t="n">
        <v>8.7</v>
      </c>
      <c r="G151" s="69"/>
      <c r="H151" s="74" t="n">
        <v>82.79</v>
      </c>
      <c r="I151" s="69" t="n">
        <v>3.62</v>
      </c>
      <c r="J151" s="93" t="n">
        <f aca="false">K151/D151</f>
        <v>7.45405836753306</v>
      </c>
      <c r="K151" s="76" t="n">
        <f aca="false">L151+M151+E151</f>
        <v>16346.75</v>
      </c>
      <c r="L151" s="76" t="n">
        <f aca="false">F151*1163</f>
        <v>10118.1</v>
      </c>
      <c r="M151" s="76" t="n">
        <f aca="false">G151*9.5</f>
        <v>0</v>
      </c>
      <c r="O151" s="20"/>
    </row>
    <row r="152" customFormat="false" ht="23.85" hidden="false" customHeight="false" outlineLevel="0" collapsed="false">
      <c r="A152" s="180" t="n">
        <v>7</v>
      </c>
      <c r="B152" s="203" t="s">
        <v>217</v>
      </c>
      <c r="C152" s="92" t="n">
        <v>125</v>
      </c>
      <c r="D152" s="206" t="n">
        <v>616.3</v>
      </c>
      <c r="E152" s="74" t="n">
        <v>921.65</v>
      </c>
      <c r="F152" s="74"/>
      <c r="G152" s="69"/>
      <c r="H152" s="74" t="n">
        <v>12.38</v>
      </c>
      <c r="I152" s="74"/>
      <c r="J152" s="93" t="n">
        <f aca="false">K152/D152</f>
        <v>1.49545675807237</v>
      </c>
      <c r="K152" s="76" t="n">
        <f aca="false">L152+M152+E152</f>
        <v>921.65</v>
      </c>
      <c r="L152" s="76" t="n">
        <f aca="false">F152*1163</f>
        <v>0</v>
      </c>
      <c r="M152" s="76" t="n">
        <f aca="false">G152*9.5</f>
        <v>0</v>
      </c>
      <c r="O152" s="20"/>
    </row>
    <row r="153" customFormat="false" ht="35.05" hidden="false" customHeight="false" outlineLevel="0" collapsed="false">
      <c r="A153" s="180" t="n">
        <v>8</v>
      </c>
      <c r="B153" s="202" t="s">
        <v>142</v>
      </c>
      <c r="C153" s="92" t="n">
        <v>1995</v>
      </c>
      <c r="D153" s="206" t="n">
        <v>25949</v>
      </c>
      <c r="E153" s="74" t="n">
        <v>41797.59</v>
      </c>
      <c r="F153" s="74" t="n">
        <v>121.4</v>
      </c>
      <c r="G153" s="69"/>
      <c r="H153" s="74" t="n">
        <v>3954.41</v>
      </c>
      <c r="I153" s="69"/>
      <c r="J153" s="93" t="n">
        <f aca="false">K153/D153</f>
        <v>7.05174727349802</v>
      </c>
      <c r="K153" s="76" t="n">
        <f aca="false">L153+M153+E153</f>
        <v>182985.79</v>
      </c>
      <c r="L153" s="76" t="n">
        <f aca="false">F153*1163</f>
        <v>141188.2</v>
      </c>
      <c r="M153" s="76" t="n">
        <f aca="false">G153*9.5</f>
        <v>0</v>
      </c>
      <c r="O153" s="20"/>
    </row>
    <row r="154" customFormat="false" ht="35.05" hidden="false" customHeight="false" outlineLevel="0" collapsed="false">
      <c r="A154" s="180" t="n">
        <v>9</v>
      </c>
      <c r="B154" s="204" t="s">
        <v>218</v>
      </c>
      <c r="C154" s="92" t="n">
        <v>1031</v>
      </c>
      <c r="D154" s="206" t="n">
        <v>5112</v>
      </c>
      <c r="E154" s="74" t="n">
        <v>12940.09</v>
      </c>
      <c r="F154" s="74" t="n">
        <v>24.16</v>
      </c>
      <c r="G154" s="69"/>
      <c r="H154" s="74" t="n">
        <v>220.27</v>
      </c>
      <c r="I154" s="69"/>
      <c r="J154" s="93" t="n">
        <f aca="false">K154/D154</f>
        <v>8.02781103286385</v>
      </c>
      <c r="K154" s="76" t="n">
        <f aca="false">L154+M154+E154</f>
        <v>41038.17</v>
      </c>
      <c r="L154" s="76" t="n">
        <f aca="false">F154*1163</f>
        <v>28098.08</v>
      </c>
      <c r="M154" s="76" t="n">
        <f aca="false">G154*9.5</f>
        <v>0</v>
      </c>
      <c r="O154" s="20"/>
    </row>
    <row r="155" customFormat="false" ht="23.85" hidden="false" customHeight="false" outlineLevel="0" collapsed="false">
      <c r="A155" s="180" t="n">
        <v>10</v>
      </c>
      <c r="B155" s="202" t="s">
        <v>144</v>
      </c>
      <c r="C155" s="92" t="n">
        <v>1125</v>
      </c>
      <c r="D155" s="206" t="n">
        <v>8890</v>
      </c>
      <c r="E155" s="74" t="n">
        <v>6858.88</v>
      </c>
      <c r="F155" s="74" t="n">
        <v>37.31</v>
      </c>
      <c r="G155" s="69"/>
      <c r="H155" s="74" t="n">
        <v>376.92</v>
      </c>
      <c r="I155" s="69"/>
      <c r="J155" s="93" t="n">
        <f aca="false">K155/D155</f>
        <v>5.65246456692913</v>
      </c>
      <c r="K155" s="76" t="n">
        <f aca="false">L155+M155+E155</f>
        <v>50250.41</v>
      </c>
      <c r="L155" s="76" t="n">
        <f aca="false">F155*1163</f>
        <v>43391.53</v>
      </c>
      <c r="M155" s="76" t="n">
        <f aca="false">G155*9.5</f>
        <v>0</v>
      </c>
      <c r="O155" s="20"/>
    </row>
    <row r="156" customFormat="false" ht="35.05" hidden="false" customHeight="false" outlineLevel="0" collapsed="false">
      <c r="A156" s="180" t="n">
        <v>11</v>
      </c>
      <c r="B156" s="202" t="s">
        <v>145</v>
      </c>
      <c r="C156" s="92" t="n">
        <v>910</v>
      </c>
      <c r="D156" s="206" t="n">
        <v>2539.5</v>
      </c>
      <c r="E156" s="74" t="n">
        <v>10511.26</v>
      </c>
      <c r="F156" s="74" t="n">
        <v>3.44</v>
      </c>
      <c r="G156" s="74" t="n">
        <v>6.36</v>
      </c>
      <c r="H156" s="74" t="n">
        <v>193.33</v>
      </c>
      <c r="I156" s="69" t="n">
        <v>21.9</v>
      </c>
      <c r="J156" s="93" t="n">
        <f aca="false">K156/D156</f>
        <v>5.73829493994881</v>
      </c>
      <c r="K156" s="76" t="n">
        <f aca="false">L156+M156+E156</f>
        <v>14572.4</v>
      </c>
      <c r="L156" s="76" t="n">
        <f aca="false">F156*1163</f>
        <v>4000.72</v>
      </c>
      <c r="M156" s="76" t="n">
        <f aca="false">G156*9.5</f>
        <v>60.42</v>
      </c>
      <c r="O156" s="20"/>
    </row>
    <row r="157" customFormat="false" ht="23.85" hidden="false" customHeight="false" outlineLevel="0" collapsed="false">
      <c r="A157" s="180" t="n">
        <v>12</v>
      </c>
      <c r="B157" s="202" t="s">
        <v>146</v>
      </c>
      <c r="C157" s="92" t="n">
        <v>130</v>
      </c>
      <c r="D157" s="206" t="n">
        <v>2840.4</v>
      </c>
      <c r="E157" s="69" t="n">
        <v>15180.05</v>
      </c>
      <c r="F157" s="69"/>
      <c r="G157" s="69"/>
      <c r="H157" s="74" t="n">
        <v>137.11</v>
      </c>
      <c r="I157" s="69"/>
      <c r="J157" s="93" t="n">
        <f aca="false">K157/D157</f>
        <v>5.34433530488664</v>
      </c>
      <c r="K157" s="76" t="n">
        <f aca="false">L157+M157+E157</f>
        <v>15180.05</v>
      </c>
      <c r="L157" s="76" t="n">
        <f aca="false">F157*1163</f>
        <v>0</v>
      </c>
      <c r="M157" s="76" t="n">
        <f aca="false">G157*9.5</f>
        <v>0</v>
      </c>
      <c r="O157" s="20"/>
    </row>
    <row r="158" customFormat="false" ht="23.85" hidden="false" customHeight="false" outlineLevel="0" collapsed="false">
      <c r="A158" s="180" t="n">
        <v>13</v>
      </c>
      <c r="B158" s="203" t="s">
        <v>219</v>
      </c>
      <c r="C158" s="92" t="n">
        <v>50</v>
      </c>
      <c r="D158" s="206" t="n">
        <v>241</v>
      </c>
      <c r="E158" s="74" t="n">
        <v>798.34</v>
      </c>
      <c r="F158" s="151"/>
      <c r="G158" s="69"/>
      <c r="H158" s="74" t="n">
        <v>9.38</v>
      </c>
      <c r="I158" s="74"/>
      <c r="J158" s="93" t="n">
        <f aca="false">K158/D158</f>
        <v>3.31261410788382</v>
      </c>
      <c r="K158" s="76" t="n">
        <f aca="false">L158+M158+E158</f>
        <v>798.34</v>
      </c>
      <c r="L158" s="76" t="n">
        <f aca="false">F158*1163</f>
        <v>0</v>
      </c>
      <c r="M158" s="76" t="n">
        <f aca="false">G158*9.5</f>
        <v>0</v>
      </c>
      <c r="O158" s="20"/>
    </row>
    <row r="159" customFormat="false" ht="35.05" hidden="false" customHeight="false" outlineLevel="0" collapsed="false">
      <c r="A159" s="180" t="n">
        <v>14</v>
      </c>
      <c r="B159" s="201" t="s">
        <v>220</v>
      </c>
      <c r="C159" s="92" t="n">
        <v>35</v>
      </c>
      <c r="D159" s="206" t="n">
        <v>217</v>
      </c>
      <c r="E159" s="74" t="n">
        <v>2431.66</v>
      </c>
      <c r="F159" s="151"/>
      <c r="G159" s="69"/>
      <c r="H159" s="74"/>
      <c r="I159" s="74"/>
      <c r="J159" s="93" t="n">
        <f aca="false">K159/D159</f>
        <v>11.2058064516129</v>
      </c>
      <c r="K159" s="76" t="n">
        <f aca="false">L159+M159+E159</f>
        <v>2431.66</v>
      </c>
      <c r="L159" s="76" t="n">
        <f aca="false">F159*1163</f>
        <v>0</v>
      </c>
      <c r="M159" s="76" t="n">
        <f aca="false">G159*9.5</f>
        <v>0</v>
      </c>
      <c r="O159" s="20"/>
    </row>
    <row r="160" customFormat="false" ht="15" hidden="false" customHeight="false" outlineLevel="0" collapsed="false">
      <c r="A160" s="173"/>
      <c r="B160" s="174" t="s">
        <v>66</v>
      </c>
      <c r="C160" s="175" t="n">
        <f aca="false">SUM(C146:C159)</f>
        <v>7953</v>
      </c>
      <c r="D160" s="175" t="n">
        <f aca="false">SUM(D146:D159)</f>
        <v>66718.3</v>
      </c>
      <c r="E160" s="175" t="n">
        <f aca="false">SUM(E146:E159)</f>
        <v>114175.6</v>
      </c>
      <c r="F160" s="175" t="n">
        <f aca="false">SUM(F146:F159)</f>
        <v>446.61</v>
      </c>
      <c r="G160" s="175" t="n">
        <f aca="false">SUM(G146:G159)</f>
        <v>5674.21</v>
      </c>
      <c r="H160" s="175" t="n">
        <f aca="false">SUM(H146:H159)</f>
        <v>6028.62</v>
      </c>
      <c r="I160" s="175" t="n">
        <f aca="false">SUM(I146:I159)</f>
        <v>30.52</v>
      </c>
      <c r="J160" s="178"/>
      <c r="K160" s="178"/>
      <c r="L160" s="178"/>
      <c r="M160" s="178"/>
      <c r="O160" s="96"/>
    </row>
    <row r="161" customFormat="false" ht="15" hidden="false" customHeight="false" outlineLevel="0" collapsed="false">
      <c r="A161" s="173"/>
      <c r="B161" s="174" t="s">
        <v>67</v>
      </c>
      <c r="C161" s="175"/>
      <c r="D161" s="175"/>
      <c r="E161" s="176"/>
      <c r="F161" s="176"/>
      <c r="G161" s="176"/>
      <c r="H161" s="176"/>
      <c r="I161" s="181"/>
      <c r="J161" s="181" t="n">
        <f aca="false">SUM(J146:J159)/14</f>
        <v>10.9702539203025</v>
      </c>
      <c r="K161" s="178"/>
      <c r="L161" s="178"/>
      <c r="M161" s="178"/>
      <c r="O161" s="96"/>
    </row>
    <row r="162" customFormat="false" ht="15" hidden="false" customHeight="false" outlineLevel="0" collapsed="false">
      <c r="A162" s="125"/>
      <c r="B162" s="125"/>
      <c r="C162" s="156"/>
      <c r="D162" s="156"/>
      <c r="E162" s="157"/>
      <c r="F162" s="157"/>
      <c r="G162" s="157"/>
      <c r="H162" s="157"/>
      <c r="I162" s="157"/>
      <c r="J162" s="156"/>
      <c r="K162" s="159"/>
      <c r="L162" s="159"/>
      <c r="M162" s="159"/>
      <c r="O162" s="96"/>
    </row>
    <row r="163" customFormat="false" ht="15" hidden="true" customHeight="false" outlineLevel="0" collapsed="false">
      <c r="A163" s="125"/>
      <c r="B163" s="125"/>
      <c r="C163" s="156"/>
      <c r="D163" s="156"/>
      <c r="E163" s="157"/>
      <c r="F163" s="157"/>
      <c r="G163" s="157"/>
      <c r="H163" s="157"/>
      <c r="I163" s="157"/>
      <c r="J163" s="156"/>
      <c r="K163" s="159"/>
      <c r="L163" s="159"/>
      <c r="M163" s="159"/>
      <c r="O163" s="96"/>
    </row>
    <row r="164" customFormat="false" ht="15" hidden="true" customHeight="false" outlineLevel="0" collapsed="false">
      <c r="A164" s="125"/>
      <c r="B164" s="125"/>
      <c r="C164" s="156"/>
      <c r="D164" s="156"/>
      <c r="E164" s="157"/>
      <c r="F164" s="157"/>
      <c r="G164" s="157"/>
      <c r="H164" s="157"/>
      <c r="I164" s="157"/>
      <c r="J164" s="156"/>
      <c r="K164" s="159"/>
      <c r="L164" s="159"/>
      <c r="M164" s="159"/>
      <c r="O164" s="96"/>
    </row>
    <row r="165" customFormat="false" ht="15" hidden="false" customHeight="false" outlineLevel="0" collapsed="false">
      <c r="A165" s="125"/>
      <c r="B165" s="125"/>
      <c r="C165" s="125"/>
      <c r="D165" s="125"/>
      <c r="E165" s="124"/>
      <c r="F165" s="124"/>
      <c r="G165" s="124"/>
      <c r="H165" s="157"/>
      <c r="I165" s="157"/>
      <c r="J165" s="156"/>
      <c r="K165" s="124"/>
      <c r="L165" s="124"/>
      <c r="M165" s="124"/>
      <c r="O165" s="96"/>
    </row>
    <row r="166" customFormat="false" ht="15" hidden="false" customHeight="false" outlineLevel="0" collapsed="false">
      <c r="A166" s="125"/>
      <c r="B166" s="125"/>
      <c r="C166" s="125"/>
      <c r="D166" s="125"/>
      <c r="E166" s="124"/>
      <c r="F166" s="124"/>
      <c r="G166" s="124"/>
      <c r="H166" s="157"/>
      <c r="I166" s="157"/>
      <c r="J166" s="156"/>
      <c r="K166" s="124"/>
      <c r="L166" s="124"/>
      <c r="M166" s="124"/>
      <c r="O166" s="96"/>
    </row>
    <row r="167" customFormat="false" ht="15" hidden="false" customHeight="false" outlineLevel="0" collapsed="false">
      <c r="A167" s="125"/>
      <c r="B167" s="125"/>
      <c r="C167" s="125"/>
      <c r="D167" s="125"/>
      <c r="E167" s="124"/>
      <c r="F167" s="124"/>
      <c r="G167" s="124"/>
      <c r="H167" s="157"/>
      <c r="I167" s="157"/>
      <c r="J167" s="156"/>
      <c r="K167" s="124"/>
      <c r="L167" s="124"/>
      <c r="M167" s="124"/>
      <c r="O167" s="96"/>
    </row>
    <row r="168" customFormat="false" ht="15" hidden="false" customHeight="true" outlineLevel="0" collapsed="false">
      <c r="A168" s="126" t="s">
        <v>1</v>
      </c>
      <c r="B168" s="127" t="s">
        <v>2</v>
      </c>
      <c r="C168" s="127" t="s">
        <v>3</v>
      </c>
      <c r="D168" s="127" t="s">
        <v>4</v>
      </c>
      <c r="E168" s="126" t="s">
        <v>5</v>
      </c>
      <c r="F168" s="126"/>
      <c r="G168" s="126"/>
      <c r="H168" s="126"/>
      <c r="I168" s="126"/>
      <c r="J168" s="127" t="s">
        <v>6</v>
      </c>
      <c r="K168" s="127" t="s">
        <v>7</v>
      </c>
      <c r="L168" s="127"/>
      <c r="M168" s="127"/>
      <c r="O168" s="96"/>
    </row>
    <row r="169" customFormat="false" ht="35.05" hidden="false" customHeight="false" outlineLevel="0" collapsed="false">
      <c r="A169" s="126"/>
      <c r="B169" s="127"/>
      <c r="C169" s="127"/>
      <c r="D169" s="127"/>
      <c r="E169" s="126" t="s">
        <v>8</v>
      </c>
      <c r="F169" s="126" t="s">
        <v>9</v>
      </c>
      <c r="G169" s="126" t="s">
        <v>10</v>
      </c>
      <c r="H169" s="126" t="s">
        <v>11</v>
      </c>
      <c r="I169" s="126" t="s">
        <v>12</v>
      </c>
      <c r="J169" s="127"/>
      <c r="K169" s="127" t="s">
        <v>13</v>
      </c>
      <c r="L169" s="127" t="s">
        <v>14</v>
      </c>
      <c r="M169" s="127" t="s">
        <v>15</v>
      </c>
      <c r="O169" s="96"/>
    </row>
    <row r="170" customFormat="false" ht="15" hidden="false" customHeight="false" outlineLevel="0" collapsed="false">
      <c r="A170" s="161" t="s">
        <v>149</v>
      </c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O170" s="96"/>
    </row>
    <row r="171" customFormat="false" ht="15" hidden="false" customHeight="false" outlineLevel="0" collapsed="false">
      <c r="A171" s="162" t="n">
        <v>1</v>
      </c>
      <c r="B171" s="91" t="s">
        <v>150</v>
      </c>
      <c r="C171" s="92" t="n">
        <v>50</v>
      </c>
      <c r="D171" s="206" t="n">
        <v>122.1</v>
      </c>
      <c r="E171" s="74" t="n">
        <v>930.53</v>
      </c>
      <c r="F171" s="151"/>
      <c r="G171" s="151"/>
      <c r="H171" s="151"/>
      <c r="I171" s="151"/>
      <c r="J171" s="182" t="n">
        <f aca="false">K171/D171</f>
        <v>7.62104832104832</v>
      </c>
      <c r="K171" s="183" t="n">
        <f aca="false">L171+M171+E171</f>
        <v>930.53</v>
      </c>
      <c r="L171" s="184" t="n">
        <f aca="false">F171*1163</f>
        <v>0</v>
      </c>
      <c r="M171" s="184" t="n">
        <f aca="false">G171*9.5</f>
        <v>0</v>
      </c>
      <c r="O171" s="96"/>
    </row>
    <row r="172" customFormat="false" ht="23.85" hidden="false" customHeight="false" outlineLevel="0" collapsed="false">
      <c r="A172" s="162" t="n">
        <v>2</v>
      </c>
      <c r="B172" s="91" t="s">
        <v>151</v>
      </c>
      <c r="C172" s="92" t="n">
        <v>50</v>
      </c>
      <c r="D172" s="206" t="n">
        <v>426.8</v>
      </c>
      <c r="E172" s="74" t="n">
        <v>831.37</v>
      </c>
      <c r="F172" s="74" t="n">
        <v>1.09</v>
      </c>
      <c r="G172" s="151"/>
      <c r="H172" s="74" t="n">
        <v>4.81</v>
      </c>
      <c r="I172" s="74" t="n">
        <v>2</v>
      </c>
      <c r="J172" s="182" t="n">
        <f aca="false">K172/D172</f>
        <v>4.91808809746954</v>
      </c>
      <c r="K172" s="183" t="n">
        <f aca="false">L172+M172+E172</f>
        <v>2099.04</v>
      </c>
      <c r="L172" s="183" t="n">
        <f aca="false">F172*1163</f>
        <v>1267.67</v>
      </c>
      <c r="M172" s="184" t="n">
        <f aca="false">G172*9.5</f>
        <v>0</v>
      </c>
      <c r="O172" s="96"/>
    </row>
    <row r="173" customFormat="false" ht="15" hidden="false" customHeight="false" outlineLevel="0" collapsed="false">
      <c r="A173" s="162" t="n">
        <v>3</v>
      </c>
      <c r="B173" s="91" t="s">
        <v>152</v>
      </c>
      <c r="C173" s="92" t="n">
        <v>90</v>
      </c>
      <c r="D173" s="206" t="n">
        <v>761.3</v>
      </c>
      <c r="E173" s="74" t="n">
        <v>357.33</v>
      </c>
      <c r="F173" s="74" t="n">
        <v>1.4</v>
      </c>
      <c r="G173" s="151"/>
      <c r="H173" s="74" t="n">
        <v>7.67</v>
      </c>
      <c r="I173" s="74" t="n">
        <v>1</v>
      </c>
      <c r="J173" s="182" t="n">
        <f aca="false">K173/D173</f>
        <v>2.60807828714042</v>
      </c>
      <c r="K173" s="183" t="n">
        <f aca="false">L173+M173+E173</f>
        <v>1985.53</v>
      </c>
      <c r="L173" s="184" t="n">
        <f aca="false">F173*1163</f>
        <v>1628.2</v>
      </c>
      <c r="M173" s="184" t="n">
        <f aca="false">G173*9.5</f>
        <v>0</v>
      </c>
      <c r="O173" s="96"/>
    </row>
    <row r="174" customFormat="false" ht="15" hidden="false" customHeight="false" outlineLevel="0" collapsed="false">
      <c r="A174" s="162" t="n">
        <v>4</v>
      </c>
      <c r="B174" s="91" t="s">
        <v>153</v>
      </c>
      <c r="C174" s="92" t="n">
        <v>13</v>
      </c>
      <c r="D174" s="206" t="n">
        <v>273.5</v>
      </c>
      <c r="E174" s="74" t="n">
        <v>1607.43</v>
      </c>
      <c r="F174" s="151"/>
      <c r="G174" s="151"/>
      <c r="H174" s="74" t="n">
        <v>14.27</v>
      </c>
      <c r="I174" s="151"/>
      <c r="J174" s="182" t="n">
        <f aca="false">K174/D174</f>
        <v>5.87725776965265</v>
      </c>
      <c r="K174" s="183" t="n">
        <f aca="false">L174+M174+E174</f>
        <v>1607.43</v>
      </c>
      <c r="L174" s="184" t="n">
        <f aca="false">F174*1163</f>
        <v>0</v>
      </c>
      <c r="M174" s="184" t="n">
        <f aca="false">G174*9.5</f>
        <v>0</v>
      </c>
      <c r="O174" s="96"/>
    </row>
    <row r="175" customFormat="false" ht="23.85" hidden="false" customHeight="false" outlineLevel="0" collapsed="false">
      <c r="A175" s="162" t="n">
        <v>5</v>
      </c>
      <c r="B175" s="91" t="s">
        <v>154</v>
      </c>
      <c r="C175" s="92" t="n">
        <v>28</v>
      </c>
      <c r="D175" s="206" t="n">
        <v>150</v>
      </c>
      <c r="E175" s="74" t="n">
        <v>203.34</v>
      </c>
      <c r="F175" s="151"/>
      <c r="G175" s="151"/>
      <c r="H175" s="151"/>
      <c r="I175" s="151"/>
      <c r="J175" s="182" t="n">
        <f aca="false">K175/D175</f>
        <v>1.3556</v>
      </c>
      <c r="K175" s="183" t="n">
        <f aca="false">L175+M175+E175</f>
        <v>203.34</v>
      </c>
      <c r="L175" s="184" t="n">
        <f aca="false">F175*1163</f>
        <v>0</v>
      </c>
      <c r="M175" s="184" t="n">
        <f aca="false">G175*9.5</f>
        <v>0</v>
      </c>
      <c r="O175" s="96"/>
    </row>
    <row r="176" customFormat="false" ht="15" hidden="false" customHeight="false" outlineLevel="0" collapsed="false">
      <c r="A176" s="162" t="n">
        <v>6</v>
      </c>
      <c r="B176" s="91" t="s">
        <v>155</v>
      </c>
      <c r="C176" s="92" t="n">
        <v>20</v>
      </c>
      <c r="D176" s="206" t="n">
        <v>417.57</v>
      </c>
      <c r="E176" s="74" t="n">
        <v>502.47</v>
      </c>
      <c r="F176" s="151"/>
      <c r="G176" s="74" t="n">
        <v>12.14</v>
      </c>
      <c r="H176" s="74" t="n">
        <v>5</v>
      </c>
      <c r="I176" s="151"/>
      <c r="J176" s="182" t="n">
        <f aca="false">K176/D176</f>
        <v>1.47951241707977</v>
      </c>
      <c r="K176" s="183" t="n">
        <f aca="false">L176+M176+E176</f>
        <v>617.8</v>
      </c>
      <c r="L176" s="184" t="n">
        <f aca="false">F176*1163</f>
        <v>0</v>
      </c>
      <c r="M176" s="184" t="n">
        <f aca="false">G176*9.5</f>
        <v>115.33</v>
      </c>
      <c r="O176" s="96"/>
    </row>
    <row r="177" customFormat="false" ht="15" hidden="false" customHeight="false" outlineLevel="0" collapsed="false">
      <c r="A177" s="162" t="n">
        <v>7</v>
      </c>
      <c r="B177" s="91" t="s">
        <v>156</v>
      </c>
      <c r="C177" s="92" t="n">
        <v>65</v>
      </c>
      <c r="D177" s="206" t="n">
        <v>1025.9</v>
      </c>
      <c r="E177" s="74" t="n">
        <v>1703.49</v>
      </c>
      <c r="F177" s="151"/>
      <c r="G177" s="74" t="n">
        <v>50.09</v>
      </c>
      <c r="H177" s="74" t="n">
        <v>10.9</v>
      </c>
      <c r="I177" s="151"/>
      <c r="J177" s="182" t="n">
        <f aca="false">K177/D177</f>
        <v>2.12432498294181</v>
      </c>
      <c r="K177" s="183" t="n">
        <f aca="false">L177+M177+E177</f>
        <v>2179.345</v>
      </c>
      <c r="L177" s="184" t="n">
        <f aca="false">F177*1163</f>
        <v>0</v>
      </c>
      <c r="M177" s="184" t="n">
        <f aca="false">G177*9.5</f>
        <v>475.855</v>
      </c>
      <c r="O177" s="96"/>
    </row>
    <row r="178" customFormat="false" ht="15" hidden="false" customHeight="false" outlineLevel="0" collapsed="false">
      <c r="A178" s="162" t="n">
        <v>8</v>
      </c>
      <c r="B178" s="91" t="s">
        <v>157</v>
      </c>
      <c r="C178" s="92" t="n">
        <v>52</v>
      </c>
      <c r="D178" s="206" t="n">
        <v>1060.2</v>
      </c>
      <c r="E178" s="74" t="n">
        <v>915.69</v>
      </c>
      <c r="F178" s="74" t="n">
        <v>0.28</v>
      </c>
      <c r="G178" s="151"/>
      <c r="H178" s="74" t="n">
        <v>6.21</v>
      </c>
      <c r="I178" s="151"/>
      <c r="J178" s="182" t="n">
        <f aca="false">K178/D178</f>
        <v>1.17084512356159</v>
      </c>
      <c r="K178" s="183" t="n">
        <f aca="false">L178+M178+E178</f>
        <v>1241.33</v>
      </c>
      <c r="L178" s="184" t="n">
        <f aca="false">F178*1163</f>
        <v>325.64</v>
      </c>
      <c r="M178" s="184" t="n">
        <f aca="false">G178*9.5</f>
        <v>0</v>
      </c>
      <c r="O178" s="96"/>
    </row>
    <row r="179" customFormat="false" ht="15" hidden="false" customHeight="false" outlineLevel="0" collapsed="false">
      <c r="A179" s="162" t="n">
        <v>9</v>
      </c>
      <c r="B179" s="91" t="s">
        <v>158</v>
      </c>
      <c r="C179" s="92" t="n">
        <v>8</v>
      </c>
      <c r="D179" s="206" t="n">
        <v>285</v>
      </c>
      <c r="E179" s="74" t="n">
        <v>77.41</v>
      </c>
      <c r="F179" s="151"/>
      <c r="G179" s="74"/>
      <c r="H179" s="74"/>
      <c r="I179" s="151"/>
      <c r="J179" s="182" t="n">
        <f aca="false">K179/D179</f>
        <v>0.271614035087719</v>
      </c>
      <c r="K179" s="183" t="n">
        <f aca="false">L179+M179+E179</f>
        <v>77.41</v>
      </c>
      <c r="L179" s="184" t="n">
        <f aca="false">F179*1163</f>
        <v>0</v>
      </c>
      <c r="M179" s="184" t="n">
        <f aca="false">G179*9.5</f>
        <v>0</v>
      </c>
      <c r="O179" s="96"/>
    </row>
    <row r="180" customFormat="false" ht="15" hidden="false" customHeight="false" outlineLevel="0" collapsed="false">
      <c r="A180" s="162" t="n">
        <v>10</v>
      </c>
      <c r="B180" s="91" t="s">
        <v>159</v>
      </c>
      <c r="C180" s="92" t="n">
        <v>200</v>
      </c>
      <c r="D180" s="206" t="n">
        <v>1766.1</v>
      </c>
      <c r="E180" s="74" t="n">
        <v>855.27</v>
      </c>
      <c r="F180" s="74" t="n">
        <v>5.4</v>
      </c>
      <c r="G180" s="151"/>
      <c r="H180" s="74" t="n">
        <v>18.6</v>
      </c>
      <c r="I180" s="151"/>
      <c r="J180" s="182" t="n">
        <f aca="false">K180/D180</f>
        <v>4.04024120944454</v>
      </c>
      <c r="K180" s="183" t="n">
        <f aca="false">L180+M180+E180</f>
        <v>7135.47</v>
      </c>
      <c r="L180" s="184" t="n">
        <f aca="false">F180*1163</f>
        <v>6280.2</v>
      </c>
      <c r="M180" s="184" t="n">
        <f aca="false">G180*9.5</f>
        <v>0</v>
      </c>
      <c r="O180" s="96"/>
    </row>
    <row r="181" customFormat="false" ht="15" hidden="false" customHeight="false" outlineLevel="0" collapsed="false">
      <c r="A181" s="162" t="n">
        <v>11</v>
      </c>
      <c r="B181" s="91" t="s">
        <v>160</v>
      </c>
      <c r="C181" s="92" t="n">
        <v>20</v>
      </c>
      <c r="D181" s="206" t="n">
        <v>170.4</v>
      </c>
      <c r="E181" s="74" t="n">
        <v>71.48</v>
      </c>
      <c r="F181" s="151"/>
      <c r="G181" s="74"/>
      <c r="H181" s="151"/>
      <c r="I181" s="151"/>
      <c r="J181" s="182" t="n">
        <f aca="false">K181/D181</f>
        <v>0.419483568075117</v>
      </c>
      <c r="K181" s="183" t="n">
        <f aca="false">L181+M181+E181</f>
        <v>71.48</v>
      </c>
      <c r="L181" s="184" t="n">
        <f aca="false">F181*1163</f>
        <v>0</v>
      </c>
      <c r="M181" s="184" t="n">
        <f aca="false">G181*9.5</f>
        <v>0</v>
      </c>
      <c r="O181" s="96"/>
    </row>
    <row r="182" customFormat="false" ht="15" hidden="false" customHeight="false" outlineLevel="0" collapsed="false">
      <c r="A182" s="162" t="n">
        <v>12</v>
      </c>
      <c r="B182" s="91" t="s">
        <v>161</v>
      </c>
      <c r="C182" s="92" t="n">
        <v>500</v>
      </c>
      <c r="D182" s="206" t="n">
        <v>2129.3</v>
      </c>
      <c r="E182" s="74" t="n">
        <v>963.54</v>
      </c>
      <c r="F182" s="74" t="n">
        <v>5.23</v>
      </c>
      <c r="G182" s="151"/>
      <c r="H182" s="74" t="n">
        <v>44.36</v>
      </c>
      <c r="I182" s="151"/>
      <c r="J182" s="182" t="n">
        <f aca="false">K182/D182</f>
        <v>3.30908279716339</v>
      </c>
      <c r="K182" s="183" t="n">
        <f aca="false">L182+M182+E182</f>
        <v>7046.03</v>
      </c>
      <c r="L182" s="184" t="n">
        <f aca="false">F182*1163</f>
        <v>6082.49</v>
      </c>
      <c r="M182" s="184" t="n">
        <f aca="false">G182*9.5</f>
        <v>0</v>
      </c>
      <c r="O182" s="96"/>
    </row>
    <row r="183" customFormat="false" ht="15" hidden="false" customHeight="false" outlineLevel="0" collapsed="false">
      <c r="A183" s="162" t="n">
        <v>13</v>
      </c>
      <c r="B183" s="91" t="s">
        <v>162</v>
      </c>
      <c r="C183" s="92" t="n">
        <v>701</v>
      </c>
      <c r="D183" s="206" t="n">
        <v>2911</v>
      </c>
      <c r="E183" s="74" t="n">
        <v>1190.49</v>
      </c>
      <c r="F183" s="74" t="n">
        <v>11.7</v>
      </c>
      <c r="G183" s="151"/>
      <c r="H183" s="74" t="n">
        <v>43.19</v>
      </c>
      <c r="I183" s="151"/>
      <c r="J183" s="182" t="n">
        <f aca="false">K183/D183</f>
        <v>5.08333562349708</v>
      </c>
      <c r="K183" s="183" t="n">
        <f aca="false">L183+M183+E183</f>
        <v>14797.59</v>
      </c>
      <c r="L183" s="184" t="n">
        <f aca="false">F183*1163</f>
        <v>13607.1</v>
      </c>
      <c r="M183" s="184" t="n">
        <f aca="false">G183*9.5</f>
        <v>0</v>
      </c>
      <c r="O183" s="96"/>
    </row>
    <row r="184" customFormat="false" ht="23.85" hidden="false" customHeight="false" outlineLevel="0" collapsed="false">
      <c r="A184" s="162" t="n">
        <v>14</v>
      </c>
      <c r="B184" s="91" t="s">
        <v>163</v>
      </c>
      <c r="C184" s="92" t="n">
        <v>1151</v>
      </c>
      <c r="D184" s="206" t="n">
        <v>3136.7</v>
      </c>
      <c r="E184" s="74" t="n">
        <v>3806.32</v>
      </c>
      <c r="F184" s="74" t="n">
        <v>1.39</v>
      </c>
      <c r="G184" s="151"/>
      <c r="H184" s="74" t="n">
        <v>48.07</v>
      </c>
      <c r="I184" s="151"/>
      <c r="J184" s="182" t="n">
        <f aca="false">K184/D184</f>
        <v>1.72885197819364</v>
      </c>
      <c r="K184" s="183" t="n">
        <f aca="false">L184+M184+E184</f>
        <v>5422.89</v>
      </c>
      <c r="L184" s="184" t="n">
        <f aca="false">F184*1163</f>
        <v>1616.57</v>
      </c>
      <c r="M184" s="184" t="n">
        <f aca="false">G184*9.5</f>
        <v>0</v>
      </c>
      <c r="O184" s="96"/>
    </row>
    <row r="185" customFormat="false" ht="15" hidden="false" customHeight="false" outlineLevel="0" collapsed="false">
      <c r="A185" s="162" t="n">
        <v>15</v>
      </c>
      <c r="B185" s="91" t="s">
        <v>164</v>
      </c>
      <c r="C185" s="92" t="n">
        <v>410</v>
      </c>
      <c r="D185" s="206" t="n">
        <v>1300.8</v>
      </c>
      <c r="E185" s="74" t="n">
        <v>788.5</v>
      </c>
      <c r="F185" s="74" t="n">
        <v>7</v>
      </c>
      <c r="G185" s="151"/>
      <c r="H185" s="74" t="n">
        <v>27.13</v>
      </c>
      <c r="I185" s="151"/>
      <c r="J185" s="182" t="n">
        <f aca="false">K185/D185</f>
        <v>6.86462177121771</v>
      </c>
      <c r="K185" s="183" t="n">
        <f aca="false">L185+M185+E185</f>
        <v>8929.5</v>
      </c>
      <c r="L185" s="184" t="n">
        <f aca="false">F185*1163</f>
        <v>8141</v>
      </c>
      <c r="M185" s="184" t="n">
        <f aca="false">G185*9.5</f>
        <v>0</v>
      </c>
      <c r="O185" s="96"/>
    </row>
    <row r="186" customFormat="false" ht="15" hidden="false" customHeight="false" outlineLevel="0" collapsed="false">
      <c r="A186" s="162" t="n">
        <v>16</v>
      </c>
      <c r="B186" s="91" t="s">
        <v>165</v>
      </c>
      <c r="C186" s="92" t="n">
        <v>10</v>
      </c>
      <c r="D186" s="206" t="n">
        <v>372.8</v>
      </c>
      <c r="E186" s="74" t="n">
        <v>63.74</v>
      </c>
      <c r="F186" s="151"/>
      <c r="G186" s="74" t="n">
        <v>2.41</v>
      </c>
      <c r="H186" s="151"/>
      <c r="I186" s="151"/>
      <c r="J186" s="182" t="n">
        <f aca="false">K186/D186</f>
        <v>0.232390021459227</v>
      </c>
      <c r="K186" s="183" t="n">
        <f aca="false">L186+M186+E186</f>
        <v>86.635</v>
      </c>
      <c r="L186" s="184" t="n">
        <f aca="false">F186*1163</f>
        <v>0</v>
      </c>
      <c r="M186" s="184" t="n">
        <f aca="false">G186*9.5</f>
        <v>22.895</v>
      </c>
      <c r="O186" s="96"/>
    </row>
    <row r="187" customFormat="false" ht="15" hidden="false" customHeight="false" outlineLevel="0" collapsed="false">
      <c r="A187" s="162" t="n">
        <v>17</v>
      </c>
      <c r="B187" s="91" t="s">
        <v>166</v>
      </c>
      <c r="C187" s="92" t="n">
        <v>6</v>
      </c>
      <c r="D187" s="206" t="n">
        <v>26</v>
      </c>
      <c r="E187" s="74" t="n">
        <v>6.67</v>
      </c>
      <c r="F187" s="151"/>
      <c r="G187" s="74"/>
      <c r="H187" s="151"/>
      <c r="I187" s="151"/>
      <c r="J187" s="182" t="n">
        <f aca="false">K187/D187</f>
        <v>0.256538461538462</v>
      </c>
      <c r="K187" s="183" t="n">
        <f aca="false">L187+M187+E187</f>
        <v>6.67</v>
      </c>
      <c r="L187" s="184" t="n">
        <f aca="false">F187*1163</f>
        <v>0</v>
      </c>
      <c r="M187" s="184" t="n">
        <f aca="false">G187*9.5</f>
        <v>0</v>
      </c>
      <c r="O187" s="96"/>
    </row>
    <row r="188" customFormat="false" ht="15" hidden="false" customHeight="false" outlineLevel="0" collapsed="false">
      <c r="A188" s="162" t="n">
        <v>18</v>
      </c>
      <c r="B188" s="91" t="s">
        <v>167</v>
      </c>
      <c r="C188" s="92" t="n">
        <v>64</v>
      </c>
      <c r="D188" s="206" t="n">
        <v>236.7</v>
      </c>
      <c r="E188" s="74" t="n">
        <v>692.86</v>
      </c>
      <c r="F188" s="151"/>
      <c r="G188" s="151"/>
      <c r="H188" s="74" t="n">
        <v>1</v>
      </c>
      <c r="I188" s="74" t="n">
        <v>1</v>
      </c>
      <c r="J188" s="182" t="n">
        <f aca="false">K188/D188</f>
        <v>2.92716518800169</v>
      </c>
      <c r="K188" s="183" t="n">
        <f aca="false">L188+M188+E188</f>
        <v>692.86</v>
      </c>
      <c r="L188" s="184" t="n">
        <f aca="false">F188*1163</f>
        <v>0</v>
      </c>
      <c r="M188" s="184" t="n">
        <f aca="false">G188*9.5</f>
        <v>0</v>
      </c>
      <c r="O188" s="96"/>
    </row>
    <row r="189" customFormat="false" ht="15" hidden="false" customHeight="false" outlineLevel="0" collapsed="false">
      <c r="A189" s="162" t="n">
        <v>19</v>
      </c>
      <c r="B189" s="91" t="s">
        <v>168</v>
      </c>
      <c r="C189" s="92" t="n">
        <v>64</v>
      </c>
      <c r="D189" s="206" t="n">
        <v>376.7</v>
      </c>
      <c r="E189" s="74" t="n">
        <v>807.75</v>
      </c>
      <c r="F189" s="151"/>
      <c r="G189" s="151"/>
      <c r="H189" s="74" t="n">
        <v>2</v>
      </c>
      <c r="I189" s="151"/>
      <c r="J189" s="182" t="n">
        <f aca="false">K189/D189</f>
        <v>2.14427926732148</v>
      </c>
      <c r="K189" s="183" t="n">
        <f aca="false">L189+M189+E189</f>
        <v>807.75</v>
      </c>
      <c r="L189" s="184" t="n">
        <f aca="false">F189*1163</f>
        <v>0</v>
      </c>
      <c r="M189" s="184" t="n">
        <f aca="false">G189*9.5</f>
        <v>0</v>
      </c>
      <c r="O189" s="96"/>
    </row>
    <row r="190" customFormat="false" ht="23.85" hidden="false" customHeight="false" outlineLevel="0" collapsed="false">
      <c r="A190" s="162" t="n">
        <v>20</v>
      </c>
      <c r="B190" s="91" t="s">
        <v>169</v>
      </c>
      <c r="C190" s="92" t="n">
        <v>90</v>
      </c>
      <c r="D190" s="206" t="n">
        <v>143.2</v>
      </c>
      <c r="E190" s="74" t="n">
        <v>229.73</v>
      </c>
      <c r="F190" s="151"/>
      <c r="G190" s="151"/>
      <c r="H190" s="74" t="n">
        <v>5</v>
      </c>
      <c r="I190" s="74" t="n">
        <v>2</v>
      </c>
      <c r="J190" s="182" t="n">
        <f aca="false">K190/D190</f>
        <v>1.60425977653631</v>
      </c>
      <c r="K190" s="183" t="n">
        <f aca="false">L190+M190+E190</f>
        <v>229.73</v>
      </c>
      <c r="L190" s="184" t="n">
        <f aca="false">F190*1163</f>
        <v>0</v>
      </c>
      <c r="M190" s="184" t="n">
        <f aca="false">G190*9.5</f>
        <v>0</v>
      </c>
      <c r="O190" s="96"/>
    </row>
    <row r="191" customFormat="false" ht="23.85" hidden="false" customHeight="false" outlineLevel="0" collapsed="false">
      <c r="A191" s="162" t="n">
        <v>21</v>
      </c>
      <c r="B191" s="91" t="s">
        <v>170</v>
      </c>
      <c r="C191" s="92" t="n">
        <v>11</v>
      </c>
      <c r="D191" s="206" t="n">
        <v>600.23</v>
      </c>
      <c r="E191" s="74" t="n">
        <v>1705.07</v>
      </c>
      <c r="F191" s="151"/>
      <c r="G191" s="151"/>
      <c r="H191" s="74"/>
      <c r="I191" s="151"/>
      <c r="J191" s="182" t="n">
        <f aca="false">K191/D191</f>
        <v>2.84069440047982</v>
      </c>
      <c r="K191" s="183" t="n">
        <f aca="false">L191+M191+E191</f>
        <v>1705.07</v>
      </c>
      <c r="L191" s="184" t="n">
        <f aca="false">F191*1163</f>
        <v>0</v>
      </c>
      <c r="M191" s="184" t="n">
        <f aca="false">G191*9.5</f>
        <v>0</v>
      </c>
      <c r="O191" s="96"/>
    </row>
    <row r="192" customFormat="false" ht="15" hidden="false" customHeight="false" outlineLevel="0" collapsed="false">
      <c r="A192" s="162" t="n">
        <v>22</v>
      </c>
      <c r="B192" s="91" t="s">
        <v>171</v>
      </c>
      <c r="C192" s="92" t="n">
        <v>50</v>
      </c>
      <c r="D192" s="206" t="n">
        <v>45</v>
      </c>
      <c r="E192" s="74" t="n">
        <v>40.21</v>
      </c>
      <c r="F192" s="151"/>
      <c r="G192" s="151"/>
      <c r="H192" s="151"/>
      <c r="I192" s="151"/>
      <c r="J192" s="182" t="n">
        <f aca="false">K192/D192</f>
        <v>0.893555555555555</v>
      </c>
      <c r="K192" s="183" t="n">
        <f aca="false">L192+M192+E192</f>
        <v>40.21</v>
      </c>
      <c r="L192" s="184" t="n">
        <f aca="false">F192*1163</f>
        <v>0</v>
      </c>
      <c r="M192" s="184" t="n">
        <f aca="false">G192*9.5</f>
        <v>0</v>
      </c>
      <c r="O192" s="96"/>
    </row>
    <row r="193" customFormat="false" ht="15" hidden="false" customHeight="false" outlineLevel="0" collapsed="false">
      <c r="A193" s="162" t="n">
        <v>23</v>
      </c>
      <c r="B193" s="91" t="s">
        <v>172</v>
      </c>
      <c r="C193" s="92" t="n">
        <v>63</v>
      </c>
      <c r="D193" s="206" t="n">
        <v>198.3</v>
      </c>
      <c r="E193" s="74" t="n">
        <v>229.87</v>
      </c>
      <c r="F193" s="151"/>
      <c r="G193" s="151"/>
      <c r="H193" s="74" t="n">
        <v>1.18</v>
      </c>
      <c r="I193" s="151"/>
      <c r="J193" s="182" t="n">
        <f aca="false">K193/D193</f>
        <v>1.15920322743318</v>
      </c>
      <c r="K193" s="183" t="n">
        <f aca="false">L193+M193+E193</f>
        <v>229.87</v>
      </c>
      <c r="L193" s="184" t="n">
        <f aca="false">F193*1163</f>
        <v>0</v>
      </c>
      <c r="M193" s="184" t="n">
        <f aca="false">G193*9.5</f>
        <v>0</v>
      </c>
      <c r="O193" s="96"/>
    </row>
    <row r="194" customFormat="false" ht="15" hidden="false" customHeight="false" outlineLevel="0" collapsed="false">
      <c r="A194" s="162" t="n">
        <v>24</v>
      </c>
      <c r="B194" s="91" t="s">
        <v>173</v>
      </c>
      <c r="C194" s="92" t="n">
        <v>47</v>
      </c>
      <c r="D194" s="206" t="n">
        <v>194.4</v>
      </c>
      <c r="E194" s="74" t="n">
        <v>388.8</v>
      </c>
      <c r="F194" s="151"/>
      <c r="G194" s="151"/>
      <c r="H194" s="74" t="n">
        <v>3</v>
      </c>
      <c r="I194" s="151"/>
      <c r="J194" s="182" t="n">
        <f aca="false">K194/D194</f>
        <v>2</v>
      </c>
      <c r="K194" s="183" t="n">
        <f aca="false">L194+M194+E194</f>
        <v>388.8</v>
      </c>
      <c r="L194" s="184" t="n">
        <f aca="false">F194*1163</f>
        <v>0</v>
      </c>
      <c r="M194" s="184" t="n">
        <f aca="false">G194*9.5</f>
        <v>0</v>
      </c>
      <c r="O194" s="96"/>
    </row>
    <row r="195" customFormat="false" ht="15" hidden="false" customHeight="false" outlineLevel="0" collapsed="false">
      <c r="A195" s="162" t="n">
        <v>25</v>
      </c>
      <c r="B195" s="91" t="s">
        <v>174</v>
      </c>
      <c r="C195" s="92" t="n">
        <v>20</v>
      </c>
      <c r="D195" s="206" t="n">
        <v>372.8</v>
      </c>
      <c r="E195" s="74" t="n">
        <v>121.8</v>
      </c>
      <c r="F195" s="151"/>
      <c r="G195" s="151"/>
      <c r="H195" s="151"/>
      <c r="I195" s="151"/>
      <c r="J195" s="182" t="n">
        <f aca="false">K195/D195</f>
        <v>0.326716738197425</v>
      </c>
      <c r="K195" s="183" t="n">
        <f aca="false">L195+M195+E195</f>
        <v>121.8</v>
      </c>
      <c r="L195" s="184" t="n">
        <f aca="false">F195*1163</f>
        <v>0</v>
      </c>
      <c r="M195" s="184" t="n">
        <f aca="false">G195*9.5</f>
        <v>0</v>
      </c>
      <c r="O195" s="96"/>
    </row>
    <row r="196" customFormat="false" ht="23.85" hidden="false" customHeight="false" outlineLevel="0" collapsed="false">
      <c r="A196" s="162" t="n">
        <v>26</v>
      </c>
      <c r="B196" s="91" t="s">
        <v>175</v>
      </c>
      <c r="C196" s="92" t="n">
        <v>127</v>
      </c>
      <c r="D196" s="206" t="n">
        <v>422</v>
      </c>
      <c r="E196" s="74" t="n">
        <v>1234.88</v>
      </c>
      <c r="F196" s="151"/>
      <c r="G196" s="151"/>
      <c r="H196" s="74" t="n">
        <v>7.85</v>
      </c>
      <c r="I196" s="151"/>
      <c r="J196" s="182" t="n">
        <f aca="false">K196/D196</f>
        <v>2.92625592417062</v>
      </c>
      <c r="K196" s="183" t="n">
        <f aca="false">L196+M196+E196</f>
        <v>1234.88</v>
      </c>
      <c r="L196" s="184" t="n">
        <f aca="false">F196*1163</f>
        <v>0</v>
      </c>
      <c r="M196" s="184" t="n">
        <f aca="false">G196*9.5</f>
        <v>0</v>
      </c>
      <c r="O196" s="96"/>
    </row>
    <row r="197" customFormat="false" ht="15" hidden="false" customHeight="false" outlineLevel="0" collapsed="false">
      <c r="A197" s="162" t="n">
        <v>27</v>
      </c>
      <c r="B197" s="91" t="s">
        <v>176</v>
      </c>
      <c r="C197" s="92" t="n">
        <v>20</v>
      </c>
      <c r="D197" s="206" t="n">
        <v>987</v>
      </c>
      <c r="E197" s="74" t="n">
        <v>1990.51</v>
      </c>
      <c r="F197" s="151"/>
      <c r="G197" s="151"/>
      <c r="H197" s="74" t="n">
        <v>4.63</v>
      </c>
      <c r="I197" s="151"/>
      <c r="J197" s="182" t="n">
        <f aca="false">K197/D197</f>
        <v>2.01672745694022</v>
      </c>
      <c r="K197" s="183" t="n">
        <f aca="false">L197+M197+E197</f>
        <v>1990.51</v>
      </c>
      <c r="L197" s="184" t="n">
        <f aca="false">F197*1163</f>
        <v>0</v>
      </c>
      <c r="M197" s="184" t="n">
        <f aca="false">G197*9.5</f>
        <v>0</v>
      </c>
      <c r="O197" s="96"/>
    </row>
    <row r="198" customFormat="false" ht="23.85" hidden="false" customHeight="false" outlineLevel="0" collapsed="false">
      <c r="A198" s="162" t="n">
        <v>28</v>
      </c>
      <c r="B198" s="91" t="s">
        <v>177</v>
      </c>
      <c r="C198" s="92" t="n">
        <v>114</v>
      </c>
      <c r="D198" s="206" t="n">
        <v>471.9</v>
      </c>
      <c r="E198" s="74" t="n">
        <v>318.72</v>
      </c>
      <c r="F198" s="151"/>
      <c r="G198" s="151"/>
      <c r="H198" s="74" t="n">
        <v>3.18</v>
      </c>
      <c r="I198" s="74" t="n">
        <v>1</v>
      </c>
      <c r="J198" s="182" t="n">
        <f aca="false">K198/D198</f>
        <v>0.675397329942785</v>
      </c>
      <c r="K198" s="183" t="n">
        <f aca="false">L198+M198+E198</f>
        <v>318.72</v>
      </c>
      <c r="L198" s="184" t="n">
        <f aca="false">F198*1163</f>
        <v>0</v>
      </c>
      <c r="M198" s="184" t="n">
        <f aca="false">G198*9.5</f>
        <v>0</v>
      </c>
      <c r="O198" s="96"/>
    </row>
    <row r="199" customFormat="false" ht="15" hidden="false" customHeight="false" outlineLevel="0" collapsed="false">
      <c r="A199" s="162" t="n">
        <v>29</v>
      </c>
      <c r="B199" s="91" t="s">
        <v>178</v>
      </c>
      <c r="C199" s="92" t="n">
        <v>62</v>
      </c>
      <c r="D199" s="206" t="n">
        <v>154.2</v>
      </c>
      <c r="E199" s="74" t="n">
        <v>55.02</v>
      </c>
      <c r="F199" s="151"/>
      <c r="G199" s="151"/>
      <c r="H199" s="74" t="n">
        <v>3.67</v>
      </c>
      <c r="I199" s="151"/>
      <c r="J199" s="182" t="n">
        <f aca="false">K199/D199</f>
        <v>0.356809338521401</v>
      </c>
      <c r="K199" s="183" t="n">
        <f aca="false">L199+M199+E199</f>
        <v>55.02</v>
      </c>
      <c r="L199" s="184" t="n">
        <f aca="false">F199*1163</f>
        <v>0</v>
      </c>
      <c r="M199" s="184" t="n">
        <f aca="false">G199*9.5</f>
        <v>0</v>
      </c>
      <c r="O199" s="96"/>
    </row>
    <row r="200" customFormat="false" ht="15" hidden="false" customHeight="false" outlineLevel="0" collapsed="false">
      <c r="A200" s="162" t="n">
        <v>30</v>
      </c>
      <c r="B200" s="91" t="s">
        <v>179</v>
      </c>
      <c r="C200" s="92" t="n">
        <v>32</v>
      </c>
      <c r="D200" s="206" t="n">
        <v>84.5</v>
      </c>
      <c r="E200" s="74" t="n">
        <v>49.72</v>
      </c>
      <c r="F200" s="151"/>
      <c r="G200" s="151"/>
      <c r="H200" s="74" t="n">
        <v>1</v>
      </c>
      <c r="I200" s="74"/>
      <c r="J200" s="182" t="n">
        <f aca="false">K200/D200</f>
        <v>0.588402366863905</v>
      </c>
      <c r="K200" s="183" t="n">
        <f aca="false">L200+M200+E200</f>
        <v>49.72</v>
      </c>
      <c r="L200" s="184" t="n">
        <f aca="false">F200*1163</f>
        <v>0</v>
      </c>
      <c r="M200" s="184" t="n">
        <f aca="false">G200*9.5</f>
        <v>0</v>
      </c>
      <c r="O200" s="96"/>
    </row>
    <row r="201" customFormat="false" ht="15" hidden="false" customHeight="false" outlineLevel="0" collapsed="false">
      <c r="A201" s="162" t="n">
        <v>31</v>
      </c>
      <c r="B201" s="91" t="s">
        <v>180</v>
      </c>
      <c r="C201" s="92" t="n">
        <v>15</v>
      </c>
      <c r="D201" s="206" t="n">
        <v>277</v>
      </c>
      <c r="E201" s="74" t="n">
        <v>4.38</v>
      </c>
      <c r="F201" s="151"/>
      <c r="G201" s="151"/>
      <c r="H201" s="151"/>
      <c r="I201" s="151"/>
      <c r="J201" s="182" t="n">
        <f aca="false">K201/D201</f>
        <v>0.015812274368231</v>
      </c>
      <c r="K201" s="183" t="n">
        <f aca="false">L201+M201+E201</f>
        <v>4.38</v>
      </c>
      <c r="L201" s="184" t="n">
        <f aca="false">F201*1163</f>
        <v>0</v>
      </c>
      <c r="M201" s="184" t="n">
        <f aca="false">G201*9.5</f>
        <v>0</v>
      </c>
      <c r="O201" s="96"/>
    </row>
    <row r="202" customFormat="false" ht="15" hidden="false" customHeight="false" outlineLevel="0" collapsed="false">
      <c r="A202" s="162" t="n">
        <v>32</v>
      </c>
      <c r="B202" s="91" t="s">
        <v>181</v>
      </c>
      <c r="C202" s="92" t="n">
        <v>55</v>
      </c>
      <c r="D202" s="206" t="n">
        <v>56</v>
      </c>
      <c r="E202" s="74" t="n">
        <v>20.17</v>
      </c>
      <c r="F202" s="151"/>
      <c r="G202" s="151"/>
      <c r="H202" s="151"/>
      <c r="I202" s="151"/>
      <c r="J202" s="182" t="n">
        <f aca="false">K202/D202</f>
        <v>0.360178571428571</v>
      </c>
      <c r="K202" s="183" t="n">
        <f aca="false">L202+M202+E202</f>
        <v>20.17</v>
      </c>
      <c r="L202" s="184" t="n">
        <f aca="false">F202*1163</f>
        <v>0</v>
      </c>
      <c r="M202" s="184" t="n">
        <f aca="false">G202*9.5</f>
        <v>0</v>
      </c>
      <c r="O202" s="96"/>
    </row>
    <row r="203" customFormat="false" ht="15" hidden="false" customHeight="false" outlineLevel="0" collapsed="false">
      <c r="A203" s="162" t="n">
        <v>33</v>
      </c>
      <c r="B203" s="91" t="s">
        <v>182</v>
      </c>
      <c r="C203" s="92" t="n">
        <v>57</v>
      </c>
      <c r="D203" s="206" t="n">
        <v>240.1</v>
      </c>
      <c r="E203" s="74" t="n">
        <v>109.33</v>
      </c>
      <c r="F203" s="151"/>
      <c r="G203" s="151"/>
      <c r="H203" s="74" t="n">
        <v>1.61</v>
      </c>
      <c r="I203" s="151"/>
      <c r="J203" s="182" t="n">
        <f aca="false">K203/D203</f>
        <v>0.455351936693045</v>
      </c>
      <c r="K203" s="183" t="n">
        <f aca="false">L203+M203+E203</f>
        <v>109.33</v>
      </c>
      <c r="L203" s="184" t="n">
        <f aca="false">F203*1163</f>
        <v>0</v>
      </c>
      <c r="M203" s="184" t="n">
        <f aca="false">G203*9.5</f>
        <v>0</v>
      </c>
      <c r="O203" s="96"/>
    </row>
    <row r="204" customFormat="false" ht="15" hidden="false" customHeight="false" outlineLevel="0" collapsed="false">
      <c r="A204" s="162" t="n">
        <v>34</v>
      </c>
      <c r="B204" s="91" t="s">
        <v>183</v>
      </c>
      <c r="C204" s="92" t="n">
        <v>9</v>
      </c>
      <c r="D204" s="206" t="n">
        <v>131.83</v>
      </c>
      <c r="E204" s="74" t="n">
        <v>97.03</v>
      </c>
      <c r="F204" s="151"/>
      <c r="G204" s="151"/>
      <c r="H204" s="151"/>
      <c r="I204" s="151"/>
      <c r="J204" s="182" t="n">
        <f aca="false">K204/D204</f>
        <v>0.736023666843662</v>
      </c>
      <c r="K204" s="183" t="n">
        <f aca="false">L204+M204+E204</f>
        <v>97.03</v>
      </c>
      <c r="L204" s="184" t="n">
        <f aca="false">F204*1163</f>
        <v>0</v>
      </c>
      <c r="M204" s="184" t="n">
        <f aca="false">G204*9.5</f>
        <v>0</v>
      </c>
      <c r="O204" s="96"/>
    </row>
    <row r="205" customFormat="false" ht="15" hidden="false" customHeight="false" outlineLevel="0" collapsed="false">
      <c r="A205" s="162" t="n">
        <v>35</v>
      </c>
      <c r="B205" s="91" t="s">
        <v>184</v>
      </c>
      <c r="C205" s="92" t="n">
        <v>7</v>
      </c>
      <c r="D205" s="206" t="n">
        <v>372.6</v>
      </c>
      <c r="E205" s="74" t="n">
        <v>23.46</v>
      </c>
      <c r="F205" s="151"/>
      <c r="G205" s="151"/>
      <c r="H205" s="74"/>
      <c r="I205" s="151"/>
      <c r="J205" s="182" t="n">
        <f aca="false">K205/D205</f>
        <v>0.062962962962963</v>
      </c>
      <c r="K205" s="183" t="n">
        <f aca="false">L205+M205+E205</f>
        <v>23.46</v>
      </c>
      <c r="L205" s="184" t="n">
        <f aca="false">F205*1163</f>
        <v>0</v>
      </c>
      <c r="M205" s="184" t="n">
        <f aca="false">G205*9.5</f>
        <v>0</v>
      </c>
      <c r="O205" s="96"/>
    </row>
    <row r="206" customFormat="false" ht="15" hidden="false" customHeight="false" outlineLevel="0" collapsed="false">
      <c r="A206" s="162" t="n">
        <v>36</v>
      </c>
      <c r="B206" s="91" t="s">
        <v>185</v>
      </c>
      <c r="C206" s="92" t="n">
        <v>45</v>
      </c>
      <c r="D206" s="206" t="n">
        <v>140</v>
      </c>
      <c r="E206" s="74" t="n">
        <v>114.67</v>
      </c>
      <c r="F206" s="151"/>
      <c r="G206" s="151"/>
      <c r="H206" s="151"/>
      <c r="I206" s="151"/>
      <c r="J206" s="182" t="n">
        <f aca="false">K206/D206</f>
        <v>0.819071428571429</v>
      </c>
      <c r="K206" s="183" t="n">
        <f aca="false">L206+M206+E206</f>
        <v>114.67</v>
      </c>
      <c r="L206" s="184" t="n">
        <f aca="false">F206*1163</f>
        <v>0</v>
      </c>
      <c r="M206" s="184" t="n">
        <f aca="false">G206*9.5</f>
        <v>0</v>
      </c>
      <c r="O206" s="96"/>
    </row>
    <row r="207" customFormat="false" ht="15" hidden="false" customHeight="false" outlineLevel="0" collapsed="false">
      <c r="A207" s="173"/>
      <c r="B207" s="174" t="s">
        <v>186</v>
      </c>
      <c r="C207" s="175" t="n">
        <f aca="false">SUM(C171:C206)</f>
        <v>4326</v>
      </c>
      <c r="D207" s="175" t="n">
        <f aca="false">SUM(D171:D206)</f>
        <v>21839.93</v>
      </c>
      <c r="E207" s="176" t="n">
        <f aca="false">SUM(E171:E206)</f>
        <v>23109.05</v>
      </c>
      <c r="F207" s="176" t="n">
        <f aca="false">SUM(F171:F206)</f>
        <v>33.49</v>
      </c>
      <c r="G207" s="176" t="n">
        <f aca="false">SUM(G171:G206)</f>
        <v>64.64</v>
      </c>
      <c r="H207" s="176" t="n">
        <f aca="false">SUM(H171:H206)</f>
        <v>264.33</v>
      </c>
      <c r="I207" s="176" t="n">
        <f aca="false">SUM(I171:I206)</f>
        <v>7</v>
      </c>
      <c r="J207" s="178"/>
      <c r="K207" s="178"/>
      <c r="L207" s="178"/>
      <c r="M207" s="178"/>
      <c r="O207" s="96"/>
    </row>
    <row r="208" customFormat="false" ht="15" hidden="false" customHeight="false" outlineLevel="0" collapsed="false">
      <c r="A208" s="173"/>
      <c r="B208" s="174" t="s">
        <v>187</v>
      </c>
      <c r="C208" s="175"/>
      <c r="D208" s="175"/>
      <c r="E208" s="176"/>
      <c r="F208" s="176"/>
      <c r="G208" s="176"/>
      <c r="H208" s="176"/>
      <c r="I208" s="176"/>
      <c r="J208" s="179" t="n">
        <f aca="false">SUM(J171:J206)/36</f>
        <v>2.00749394098342</v>
      </c>
      <c r="K208" s="178"/>
      <c r="L208" s="178"/>
      <c r="M208" s="178"/>
      <c r="O208" s="96"/>
    </row>
    <row r="209" customFormat="false" ht="15" hidden="false" customHeight="false" outlineLevel="0" collapsed="false">
      <c r="A209" s="125"/>
      <c r="B209" s="125"/>
      <c r="C209" s="125"/>
      <c r="D209" s="125"/>
      <c r="E209" s="124"/>
      <c r="F209" s="124"/>
      <c r="G209" s="124"/>
      <c r="H209" s="124"/>
      <c r="I209" s="124"/>
      <c r="J209" s="124"/>
      <c r="K209" s="124"/>
      <c r="L209" s="124"/>
      <c r="M209" s="124"/>
      <c r="O209" s="96"/>
    </row>
    <row r="210" customFormat="false" ht="15" hidden="false" customHeight="false" outlineLevel="0" collapsed="false">
      <c r="A210" s="125"/>
      <c r="B210" s="125"/>
      <c r="C210" s="125"/>
      <c r="D210" s="125"/>
      <c r="E210" s="124"/>
      <c r="F210" s="124"/>
      <c r="G210" s="124"/>
      <c r="H210" s="124"/>
      <c r="I210" s="124"/>
      <c r="J210" s="124"/>
      <c r="K210" s="124"/>
      <c r="L210" s="124"/>
      <c r="M210" s="124"/>
      <c r="O210" s="96"/>
    </row>
    <row r="211" customFormat="false" ht="15" hidden="false" customHeight="true" outlineLevel="0" collapsed="false">
      <c r="A211" s="126" t="s">
        <v>1</v>
      </c>
      <c r="B211" s="127" t="s">
        <v>2</v>
      </c>
      <c r="C211" s="127" t="s">
        <v>3</v>
      </c>
      <c r="D211" s="127" t="s">
        <v>4</v>
      </c>
      <c r="E211" s="126" t="s">
        <v>5</v>
      </c>
      <c r="F211" s="126"/>
      <c r="G211" s="126"/>
      <c r="H211" s="126"/>
      <c r="I211" s="126"/>
      <c r="J211" s="127" t="s">
        <v>6</v>
      </c>
      <c r="K211" s="127" t="s">
        <v>7</v>
      </c>
      <c r="L211" s="127"/>
      <c r="M211" s="127"/>
      <c r="O211" s="96"/>
    </row>
    <row r="212" customFormat="false" ht="35.05" hidden="false" customHeight="false" outlineLevel="0" collapsed="false">
      <c r="A212" s="126"/>
      <c r="B212" s="127"/>
      <c r="C212" s="127"/>
      <c r="D212" s="127"/>
      <c r="E212" s="126" t="s">
        <v>8</v>
      </c>
      <c r="F212" s="126" t="s">
        <v>9</v>
      </c>
      <c r="G212" s="126" t="s">
        <v>10</v>
      </c>
      <c r="H212" s="126" t="s">
        <v>11</v>
      </c>
      <c r="I212" s="126" t="s">
        <v>12</v>
      </c>
      <c r="J212" s="127"/>
      <c r="K212" s="127" t="s">
        <v>13</v>
      </c>
      <c r="L212" s="127" t="s">
        <v>14</v>
      </c>
      <c r="M212" s="127" t="s">
        <v>15</v>
      </c>
      <c r="O212" s="96"/>
    </row>
    <row r="213" customFormat="false" ht="15" hidden="false" customHeight="false" outlineLevel="0" collapsed="false">
      <c r="A213" s="161" t="s">
        <v>188</v>
      </c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O213" s="96"/>
    </row>
    <row r="214" customFormat="false" ht="15" hidden="false" customHeight="false" outlineLevel="0" collapsed="false">
      <c r="A214" s="180" t="n">
        <v>1</v>
      </c>
      <c r="B214" s="186" t="s">
        <v>189</v>
      </c>
      <c r="C214" s="187" t="n">
        <v>61</v>
      </c>
      <c r="D214" s="208" t="n">
        <v>861</v>
      </c>
      <c r="E214" s="74" t="n">
        <v>4106.69</v>
      </c>
      <c r="F214" s="74"/>
      <c r="G214" s="74" t="n">
        <v>72.06</v>
      </c>
      <c r="H214" s="74" t="n">
        <v>5.19</v>
      </c>
      <c r="I214" s="74"/>
      <c r="J214" s="188" t="n">
        <f aca="false">K214/D214</f>
        <v>5.5647619047619</v>
      </c>
      <c r="K214" s="189" t="n">
        <f aca="false">L214+M214+E214</f>
        <v>4791.26</v>
      </c>
      <c r="L214" s="189" t="n">
        <f aca="false">F214*1163</f>
        <v>0</v>
      </c>
      <c r="M214" s="189" t="n">
        <f aca="false">G214*9.5</f>
        <v>684.57</v>
      </c>
      <c r="O214" s="96"/>
    </row>
    <row r="215" customFormat="false" ht="15" hidden="false" customHeight="false" outlineLevel="0" collapsed="false">
      <c r="A215" s="162" t="n">
        <v>2</v>
      </c>
      <c r="B215" s="186" t="s">
        <v>190</v>
      </c>
      <c r="C215" s="187" t="n">
        <v>193</v>
      </c>
      <c r="D215" s="208" t="n">
        <v>1427.58</v>
      </c>
      <c r="E215" s="74" t="n">
        <v>3238.96</v>
      </c>
      <c r="F215" s="74" t="n">
        <v>0.69</v>
      </c>
      <c r="G215" s="209"/>
      <c r="H215" s="74" t="n">
        <v>35.05</v>
      </c>
      <c r="I215" s="74" t="n">
        <v>6.85</v>
      </c>
      <c r="J215" s="188" t="n">
        <f aca="false">K215/D215</f>
        <v>2.83096569018899</v>
      </c>
      <c r="K215" s="189" t="n">
        <f aca="false">L215+M215+E215</f>
        <v>4041.43</v>
      </c>
      <c r="L215" s="189" t="n">
        <f aca="false">F215*1163</f>
        <v>802.47</v>
      </c>
      <c r="M215" s="189" t="n">
        <f aca="false">G215*9.5</f>
        <v>0</v>
      </c>
      <c r="O215" s="96"/>
    </row>
    <row r="216" customFormat="false" ht="15" hidden="false" customHeight="false" outlineLevel="0" collapsed="false">
      <c r="A216" s="162" t="n">
        <v>3</v>
      </c>
      <c r="B216" s="186" t="s">
        <v>191</v>
      </c>
      <c r="C216" s="187" t="n">
        <v>1000</v>
      </c>
      <c r="D216" s="208" t="n">
        <v>2559.06</v>
      </c>
      <c r="E216" s="74" t="n">
        <v>13633.42</v>
      </c>
      <c r="F216" s="74" t="n">
        <v>59</v>
      </c>
      <c r="G216" s="209"/>
      <c r="H216" s="74" t="n">
        <v>738.88</v>
      </c>
      <c r="I216" s="209"/>
      <c r="J216" s="188" t="n">
        <f aca="false">K216/D216</f>
        <v>32.1408720389518</v>
      </c>
      <c r="K216" s="189" t="n">
        <f aca="false">L216+M216+E216</f>
        <v>82250.42</v>
      </c>
      <c r="L216" s="189" t="n">
        <f aca="false">F216*1163</f>
        <v>68617</v>
      </c>
      <c r="M216" s="189" t="n">
        <f aca="false">G216*9.5</f>
        <v>0</v>
      </c>
      <c r="O216" s="96"/>
    </row>
    <row r="217" customFormat="false" ht="15" hidden="false" customHeight="false" outlineLevel="0" collapsed="false">
      <c r="A217" s="180" t="n">
        <v>4</v>
      </c>
      <c r="B217" s="186" t="s">
        <v>192</v>
      </c>
      <c r="C217" s="187" t="n">
        <v>60</v>
      </c>
      <c r="D217" s="208" t="n">
        <v>217</v>
      </c>
      <c r="E217" s="74" t="n">
        <v>380.98</v>
      </c>
      <c r="F217" s="74" t="n">
        <v>1.13</v>
      </c>
      <c r="G217" s="209"/>
      <c r="H217" s="74" t="n">
        <v>4</v>
      </c>
      <c r="I217" s="74"/>
      <c r="J217" s="188" t="n">
        <f aca="false">K217/D217</f>
        <v>7.81184331797235</v>
      </c>
      <c r="K217" s="189" t="n">
        <f aca="false">L217+M217+E217</f>
        <v>1695.17</v>
      </c>
      <c r="L217" s="189" t="n">
        <f aca="false">F217*1163</f>
        <v>1314.19</v>
      </c>
      <c r="M217" s="189" t="n">
        <f aca="false">G217*9.5</f>
        <v>0</v>
      </c>
      <c r="O217" s="96"/>
    </row>
    <row r="218" customFormat="false" ht="15" hidden="false" customHeight="false" outlineLevel="0" collapsed="false">
      <c r="A218" s="162" t="n">
        <v>5</v>
      </c>
      <c r="B218" s="186" t="s">
        <v>193</v>
      </c>
      <c r="C218" s="187" t="n">
        <v>280</v>
      </c>
      <c r="D218" s="208" t="n">
        <v>1318.3</v>
      </c>
      <c r="E218" s="74" t="n">
        <v>4062.98</v>
      </c>
      <c r="F218" s="209"/>
      <c r="G218" s="209"/>
      <c r="H218" s="74" t="n">
        <v>37.35</v>
      </c>
      <c r="I218" s="209"/>
      <c r="J218" s="188" t="n">
        <f aca="false">K218/D218</f>
        <v>3.08198437381476</v>
      </c>
      <c r="K218" s="189" t="n">
        <f aca="false">L218+M218+E218</f>
        <v>4062.98</v>
      </c>
      <c r="L218" s="189" t="n">
        <f aca="false">F218*1163</f>
        <v>0</v>
      </c>
      <c r="M218" s="189" t="n">
        <f aca="false">G218*9.5</f>
        <v>0</v>
      </c>
      <c r="O218" s="96"/>
    </row>
    <row r="219" customFormat="false" ht="15" hidden="false" customHeight="false" outlineLevel="0" collapsed="false">
      <c r="A219" s="162" t="n">
        <v>6</v>
      </c>
      <c r="B219" s="186" t="s">
        <v>194</v>
      </c>
      <c r="C219" s="187"/>
      <c r="D219" s="208" t="n">
        <v>121.6</v>
      </c>
      <c r="E219" s="74" t="n">
        <v>42.31</v>
      </c>
      <c r="F219" s="74"/>
      <c r="G219" s="209"/>
      <c r="H219" s="74"/>
      <c r="I219" s="74"/>
      <c r="J219" s="188" t="n">
        <f aca="false">K219/D219</f>
        <v>0.347944078947368</v>
      </c>
      <c r="K219" s="189" t="n">
        <f aca="false">L219+M219+E219</f>
        <v>42.31</v>
      </c>
      <c r="L219" s="189" t="n">
        <f aca="false">F219*1163</f>
        <v>0</v>
      </c>
      <c r="M219" s="189" t="n">
        <f aca="false">G219*9.5</f>
        <v>0</v>
      </c>
      <c r="O219" s="96"/>
    </row>
    <row r="220" customFormat="false" ht="15" hidden="false" customHeight="false" outlineLevel="0" collapsed="false">
      <c r="A220" s="180" t="n">
        <v>7</v>
      </c>
      <c r="B220" s="186" t="s">
        <v>195</v>
      </c>
      <c r="C220" s="187" t="n">
        <v>80</v>
      </c>
      <c r="D220" s="208" t="n">
        <v>213.7</v>
      </c>
      <c r="E220" s="74" t="n">
        <v>114.93</v>
      </c>
      <c r="F220" s="74"/>
      <c r="G220" s="209"/>
      <c r="H220" s="74" t="n">
        <v>1</v>
      </c>
      <c r="I220" s="74"/>
      <c r="J220" s="188" t="n">
        <f aca="false">K220/D220</f>
        <v>0.537810014038372</v>
      </c>
      <c r="K220" s="189" t="n">
        <f aca="false">L220+M220+E220</f>
        <v>114.93</v>
      </c>
      <c r="L220" s="189" t="n">
        <f aca="false">F220*1163</f>
        <v>0</v>
      </c>
      <c r="M220" s="189" t="n">
        <f aca="false">G220*9.5</f>
        <v>0</v>
      </c>
      <c r="O220" s="96"/>
    </row>
    <row r="221" customFormat="false" ht="15" hidden="false" customHeight="false" outlineLevel="0" collapsed="false">
      <c r="A221" s="162" t="n">
        <v>8</v>
      </c>
      <c r="B221" s="186" t="s">
        <v>196</v>
      </c>
      <c r="C221" s="187" t="n">
        <v>40</v>
      </c>
      <c r="D221" s="208" t="n">
        <v>173.8</v>
      </c>
      <c r="E221" s="74" t="n">
        <v>6</v>
      </c>
      <c r="F221" s="74"/>
      <c r="G221" s="209"/>
      <c r="H221" s="74" t="n">
        <v>1</v>
      </c>
      <c r="I221" s="74"/>
      <c r="J221" s="188" t="n">
        <f aca="false">K221/D221</f>
        <v>0.0345224395857307</v>
      </c>
      <c r="K221" s="189" t="n">
        <f aca="false">L221+M221+E221</f>
        <v>6</v>
      </c>
      <c r="L221" s="189" t="n">
        <f aca="false">F221*1163</f>
        <v>0</v>
      </c>
      <c r="M221" s="189" t="n">
        <f aca="false">G221*9.5</f>
        <v>0</v>
      </c>
      <c r="O221" s="96"/>
    </row>
    <row r="222" customFormat="false" ht="15" hidden="false" customHeight="false" outlineLevel="0" collapsed="false">
      <c r="A222" s="162" t="n">
        <v>9</v>
      </c>
      <c r="B222" s="191" t="s">
        <v>197</v>
      </c>
      <c r="C222" s="187" t="n">
        <v>25</v>
      </c>
      <c r="D222" s="208" t="n">
        <v>98.1</v>
      </c>
      <c r="E222" s="74"/>
      <c r="F222" s="74"/>
      <c r="G222" s="209"/>
      <c r="H222" s="74" t="n">
        <v>1</v>
      </c>
      <c r="I222" s="74"/>
      <c r="J222" s="188" t="n">
        <f aca="false">K222/D222</f>
        <v>0</v>
      </c>
      <c r="K222" s="189" t="n">
        <f aca="false">L222+M222+E222</f>
        <v>0</v>
      </c>
      <c r="L222" s="189" t="n">
        <f aca="false">F222*1163</f>
        <v>0</v>
      </c>
      <c r="M222" s="189" t="n">
        <f aca="false">G222*9.5</f>
        <v>0</v>
      </c>
      <c r="O222" s="96"/>
    </row>
    <row r="223" customFormat="false" ht="15" hidden="false" customHeight="false" outlineLevel="0" collapsed="false">
      <c r="A223" s="180" t="n">
        <v>10</v>
      </c>
      <c r="B223" s="191" t="s">
        <v>198</v>
      </c>
      <c r="C223" s="187" t="n">
        <v>20</v>
      </c>
      <c r="D223" s="208" t="n">
        <v>94.55</v>
      </c>
      <c r="E223" s="74" t="n">
        <v>4</v>
      </c>
      <c r="F223" s="74"/>
      <c r="G223" s="209"/>
      <c r="H223" s="74"/>
      <c r="I223" s="74"/>
      <c r="J223" s="188" t="n">
        <f aca="false">K223/D223</f>
        <v>0.0423056583818086</v>
      </c>
      <c r="K223" s="189" t="n">
        <f aca="false">L223+M223+E223</f>
        <v>4</v>
      </c>
      <c r="L223" s="189" t="n">
        <f aca="false">F223*1163</f>
        <v>0</v>
      </c>
      <c r="M223" s="189" t="n">
        <f aca="false">G223*9.5</f>
        <v>0</v>
      </c>
      <c r="O223" s="96"/>
    </row>
    <row r="224" customFormat="false" ht="15" hidden="false" customHeight="false" outlineLevel="0" collapsed="false">
      <c r="A224" s="173"/>
      <c r="B224" s="174" t="s">
        <v>186</v>
      </c>
      <c r="C224" s="175" t="n">
        <f aca="false">SUM(C214:C223)</f>
        <v>1759</v>
      </c>
      <c r="D224" s="175" t="n">
        <f aca="false">SUM(D214:D223)</f>
        <v>7084.69</v>
      </c>
      <c r="E224" s="176" t="n">
        <f aca="false">SUM(E214:E223)</f>
        <v>25590.27</v>
      </c>
      <c r="F224" s="176" t="n">
        <f aca="false">SUM(F214:F223)</f>
        <v>60.82</v>
      </c>
      <c r="G224" s="193" t="n">
        <f aca="false">SUM(G214:G223)</f>
        <v>72.06</v>
      </c>
      <c r="H224" s="176" t="n">
        <f aca="false">SUM(H214:H223)</f>
        <v>823.47</v>
      </c>
      <c r="I224" s="176" t="n">
        <f aca="false">SUM(I214:I223)</f>
        <v>6.85</v>
      </c>
      <c r="J224" s="178"/>
      <c r="K224" s="178"/>
      <c r="L224" s="194"/>
      <c r="M224" s="178"/>
      <c r="O224" s="96"/>
    </row>
    <row r="225" customFormat="false" ht="15" hidden="false" customHeight="false" outlineLevel="0" collapsed="false">
      <c r="A225" s="173"/>
      <c r="B225" s="174" t="s">
        <v>187</v>
      </c>
      <c r="C225" s="175"/>
      <c r="D225" s="175"/>
      <c r="E225" s="176"/>
      <c r="F225" s="176"/>
      <c r="G225" s="178"/>
      <c r="H225" s="176"/>
      <c r="I225" s="178"/>
      <c r="J225" s="179" t="n">
        <f aca="false">SUM(J214:J223)/10</f>
        <v>5.23930095166431</v>
      </c>
      <c r="K225" s="178"/>
      <c r="L225" s="178"/>
      <c r="M225" s="178"/>
      <c r="O225" s="96"/>
    </row>
    <row r="226" customFormat="false" ht="15" hidden="false" customHeight="false" outlineLevel="0" collapsed="false">
      <c r="A226" s="125"/>
      <c r="B226" s="125"/>
      <c r="C226" s="125"/>
      <c r="D226" s="125"/>
      <c r="E226" s="124"/>
      <c r="F226" s="124"/>
      <c r="G226" s="124"/>
      <c r="H226" s="124"/>
      <c r="I226" s="124"/>
      <c r="J226" s="124"/>
      <c r="K226" s="124"/>
      <c r="L226" s="124"/>
      <c r="M226" s="124"/>
      <c r="O226" s="96"/>
    </row>
    <row r="227" customFormat="false" ht="15" hidden="false" customHeight="false" outlineLevel="0" collapsed="false">
      <c r="A227" s="125"/>
      <c r="B227" s="125"/>
      <c r="C227" s="125"/>
      <c r="D227" s="125"/>
      <c r="E227" s="124"/>
      <c r="F227" s="124"/>
      <c r="G227" s="124"/>
      <c r="H227" s="124"/>
      <c r="I227" s="124"/>
      <c r="J227" s="124"/>
      <c r="K227" s="124"/>
      <c r="L227" s="124"/>
      <c r="M227" s="124"/>
      <c r="O227" s="96"/>
    </row>
    <row r="228" customFormat="false" ht="15" hidden="false" customHeight="true" outlineLevel="0" collapsed="false">
      <c r="A228" s="126" t="s">
        <v>1</v>
      </c>
      <c r="B228" s="127" t="s">
        <v>2</v>
      </c>
      <c r="C228" s="127" t="s">
        <v>3</v>
      </c>
      <c r="D228" s="127" t="s">
        <v>4</v>
      </c>
      <c r="E228" s="126" t="s">
        <v>5</v>
      </c>
      <c r="F228" s="126"/>
      <c r="G228" s="126"/>
      <c r="H228" s="126"/>
      <c r="I228" s="126"/>
      <c r="J228" s="127" t="s">
        <v>6</v>
      </c>
      <c r="K228" s="127" t="s">
        <v>7</v>
      </c>
      <c r="L228" s="127"/>
      <c r="M228" s="127"/>
      <c r="O228" s="96"/>
    </row>
    <row r="229" customFormat="false" ht="35.05" hidden="false" customHeight="false" outlineLevel="0" collapsed="false">
      <c r="A229" s="126"/>
      <c r="B229" s="127"/>
      <c r="C229" s="127"/>
      <c r="D229" s="127"/>
      <c r="E229" s="126" t="s">
        <v>8</v>
      </c>
      <c r="F229" s="126" t="s">
        <v>9</v>
      </c>
      <c r="G229" s="126" t="s">
        <v>10</v>
      </c>
      <c r="H229" s="126" t="s">
        <v>11</v>
      </c>
      <c r="I229" s="126" t="s">
        <v>12</v>
      </c>
      <c r="J229" s="127"/>
      <c r="K229" s="127" t="s">
        <v>13</v>
      </c>
      <c r="L229" s="127" t="s">
        <v>14</v>
      </c>
      <c r="M229" s="127" t="s">
        <v>15</v>
      </c>
      <c r="O229" s="96"/>
    </row>
    <row r="230" customFormat="false" ht="15" hidden="false" customHeight="false" outlineLevel="0" collapsed="false">
      <c r="A230" s="161" t="s">
        <v>199</v>
      </c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O230" s="96"/>
    </row>
    <row r="231" customFormat="false" ht="23.85" hidden="false" customHeight="false" outlineLevel="0" collapsed="false">
      <c r="A231" s="129" t="n">
        <v>1</v>
      </c>
      <c r="B231" s="91" t="s">
        <v>200</v>
      </c>
      <c r="C231" s="92" t="n">
        <v>871</v>
      </c>
      <c r="D231" s="206" t="n">
        <v>9941.8</v>
      </c>
      <c r="E231" s="26" t="n">
        <v>14182.09</v>
      </c>
      <c r="F231" s="26" t="n">
        <v>25.81</v>
      </c>
      <c r="G231" s="215"/>
      <c r="H231" s="26" t="n">
        <v>567.77</v>
      </c>
      <c r="I231" s="215"/>
      <c r="J231" s="196" t="n">
        <f aca="false">K231/D231</f>
        <v>4.44578647729787</v>
      </c>
      <c r="K231" s="197" t="n">
        <f aca="false">L231+M231+E231</f>
        <v>44199.12</v>
      </c>
      <c r="L231" s="197" t="n">
        <f aca="false">F231*1163</f>
        <v>30017.03</v>
      </c>
      <c r="M231" s="197" t="n">
        <f aca="false">G231*9.5</f>
        <v>0</v>
      </c>
      <c r="O231" s="96"/>
    </row>
    <row r="232" customFormat="false" ht="35.05" hidden="false" customHeight="false" outlineLevel="0" collapsed="false">
      <c r="A232" s="129" t="n">
        <v>2</v>
      </c>
      <c r="B232" s="91" t="s">
        <v>201</v>
      </c>
      <c r="C232" s="92" t="n">
        <v>875</v>
      </c>
      <c r="D232" s="206" t="n">
        <v>4538.7</v>
      </c>
      <c r="E232" s="26" t="n">
        <v>11788.68</v>
      </c>
      <c r="F232" s="26" t="n">
        <v>13.78</v>
      </c>
      <c r="G232" s="215"/>
      <c r="H232" s="26" t="n">
        <v>204.25</v>
      </c>
      <c r="I232" s="26" t="n">
        <v>142.88</v>
      </c>
      <c r="J232" s="196" t="n">
        <f aca="false">K232/D232</f>
        <v>6.12836715359024</v>
      </c>
      <c r="K232" s="197" t="n">
        <f aca="false">L232+M232+E232</f>
        <v>27814.82</v>
      </c>
      <c r="L232" s="197" t="n">
        <f aca="false">F232*1163</f>
        <v>16026.14</v>
      </c>
      <c r="M232" s="197" t="n">
        <f aca="false">G232*9.5</f>
        <v>0</v>
      </c>
      <c r="O232" s="96"/>
    </row>
    <row r="233" customFormat="false" ht="23.85" hidden="false" customHeight="false" outlineLevel="0" collapsed="false">
      <c r="A233" s="129" t="n">
        <v>3</v>
      </c>
      <c r="B233" s="91" t="s">
        <v>202</v>
      </c>
      <c r="C233" s="92" t="n">
        <v>2425</v>
      </c>
      <c r="D233" s="206" t="n">
        <v>12788.2</v>
      </c>
      <c r="E233" s="26" t="n">
        <v>13778.1</v>
      </c>
      <c r="F233" s="26" t="n">
        <v>29.37</v>
      </c>
      <c r="G233" s="26" t="n">
        <v>69.86</v>
      </c>
      <c r="H233" s="26" t="n">
        <v>207.13</v>
      </c>
      <c r="I233" s="215"/>
      <c r="J233" s="196" t="n">
        <f aca="false">K233/D233</f>
        <v>3.80030653258473</v>
      </c>
      <c r="K233" s="197" t="n">
        <f aca="false">L233+M233+E233</f>
        <v>48599.08</v>
      </c>
      <c r="L233" s="197" t="n">
        <f aca="false">F233*1163</f>
        <v>34157.31</v>
      </c>
      <c r="M233" s="197" t="n">
        <f aca="false">G233*9.5</f>
        <v>663.67</v>
      </c>
      <c r="O233" s="96"/>
    </row>
    <row r="234" customFormat="false" ht="23.85" hidden="false" customHeight="false" outlineLevel="0" collapsed="false">
      <c r="A234" s="129" t="n">
        <v>4</v>
      </c>
      <c r="B234" s="91" t="s">
        <v>203</v>
      </c>
      <c r="C234" s="92" t="n">
        <v>2028</v>
      </c>
      <c r="D234" s="206" t="n">
        <v>8780.4</v>
      </c>
      <c r="E234" s="26" t="n">
        <v>19689.44</v>
      </c>
      <c r="F234" s="26"/>
      <c r="G234" s="26" t="n">
        <v>2499.74</v>
      </c>
      <c r="H234" s="26" t="n">
        <v>530.9</v>
      </c>
      <c r="I234" s="26" t="n">
        <v>127.21</v>
      </c>
      <c r="J234" s="196" t="n">
        <f aca="false">K234/D234</f>
        <v>4.9470377203772</v>
      </c>
      <c r="K234" s="197" t="n">
        <f aca="false">L234+M234+E234</f>
        <v>43436.97</v>
      </c>
      <c r="L234" s="197" t="n">
        <f aca="false">F234*1163</f>
        <v>0</v>
      </c>
      <c r="M234" s="197" t="n">
        <f aca="false">G234*9.5</f>
        <v>23747.53</v>
      </c>
      <c r="O234" s="96"/>
    </row>
    <row r="235" customFormat="false" ht="15" hidden="false" customHeight="false" outlineLevel="0" collapsed="false">
      <c r="A235" s="129" t="n">
        <v>5</v>
      </c>
      <c r="B235" s="91" t="s">
        <v>204</v>
      </c>
      <c r="C235" s="92" t="n">
        <v>1332</v>
      </c>
      <c r="D235" s="206" t="n">
        <v>11092.1</v>
      </c>
      <c r="E235" s="26" t="n">
        <v>26876.82</v>
      </c>
      <c r="F235" s="26" t="n">
        <v>18.29</v>
      </c>
      <c r="G235" s="215"/>
      <c r="H235" s="26" t="n">
        <v>801.84</v>
      </c>
      <c r="I235" s="26" t="n">
        <v>149.21</v>
      </c>
      <c r="J235" s="196" t="n">
        <f aca="false">K235/D235</f>
        <v>4.3407551320309</v>
      </c>
      <c r="K235" s="197" t="n">
        <f aca="false">L235+M235+E235</f>
        <v>48148.09</v>
      </c>
      <c r="L235" s="197" t="n">
        <f aca="false">F235*1163</f>
        <v>21271.27</v>
      </c>
      <c r="M235" s="197" t="n">
        <f aca="false">G235*9.5</f>
        <v>0</v>
      </c>
      <c r="O235" s="96"/>
    </row>
    <row r="236" customFormat="false" ht="15" hidden="false" customHeight="false" outlineLevel="0" collapsed="false">
      <c r="A236" s="143"/>
      <c r="B236" s="138" t="s">
        <v>186</v>
      </c>
      <c r="C236" s="139" t="n">
        <f aca="false">SUM(C231:C235)</f>
        <v>7531</v>
      </c>
      <c r="D236" s="139" t="n">
        <f aca="false">SUM(D231:D235)</f>
        <v>47141.2</v>
      </c>
      <c r="E236" s="140" t="n">
        <f aca="false">SUM(E231:E235)</f>
        <v>86315.13</v>
      </c>
      <c r="F236" s="140" t="n">
        <f aca="false">SUM(F231:F235)</f>
        <v>87.25</v>
      </c>
      <c r="G236" s="140" t="n">
        <f aca="false">SUM(G231:G235)</f>
        <v>2569.6</v>
      </c>
      <c r="H236" s="140" t="n">
        <f aca="false">SUM(H231:H235)</f>
        <v>2311.89</v>
      </c>
      <c r="I236" s="140" t="n">
        <f aca="false">SUM(I231:I235)</f>
        <v>419.3</v>
      </c>
      <c r="J236" s="142"/>
      <c r="K236" s="142"/>
      <c r="L236" s="142"/>
      <c r="M236" s="142"/>
      <c r="O236" s="96"/>
    </row>
    <row r="237" customFormat="false" ht="15" hidden="false" customHeight="false" outlineLevel="0" collapsed="false">
      <c r="A237" s="143"/>
      <c r="B237" s="138" t="s">
        <v>187</v>
      </c>
      <c r="C237" s="139"/>
      <c r="D237" s="139"/>
      <c r="E237" s="140"/>
      <c r="F237" s="140"/>
      <c r="G237" s="140"/>
      <c r="H237" s="140"/>
      <c r="I237" s="140"/>
      <c r="J237" s="141" t="n">
        <f aca="false">SUM(J231:J235)/5</f>
        <v>4.73245060317619</v>
      </c>
      <c r="K237" s="142"/>
      <c r="L237" s="142"/>
      <c r="M237" s="142"/>
      <c r="O237" s="96"/>
    </row>
    <row r="239" customFormat="false" ht="15" hidden="false" customHeight="false" outlineLevel="0" collapsed="false">
      <c r="B239" s="121"/>
    </row>
  </sheetData>
  <mergeCells count="57">
    <mergeCell ref="A1:K1"/>
    <mergeCell ref="A4:A5"/>
    <mergeCell ref="B4:B5"/>
    <mergeCell ref="C4:C5"/>
    <mergeCell ref="D4:D5"/>
    <mergeCell ref="E4:I4"/>
    <mergeCell ref="J4:J5"/>
    <mergeCell ref="K4:M4"/>
    <mergeCell ref="A6:M6"/>
    <mergeCell ref="A60:A61"/>
    <mergeCell ref="B60:B61"/>
    <mergeCell ref="C60:C61"/>
    <mergeCell ref="D60:D61"/>
    <mergeCell ref="E60:I60"/>
    <mergeCell ref="J60:J61"/>
    <mergeCell ref="K60:M60"/>
    <mergeCell ref="A62:M62"/>
    <mergeCell ref="A118:A119"/>
    <mergeCell ref="B118:B119"/>
    <mergeCell ref="C118:C119"/>
    <mergeCell ref="D118:D119"/>
    <mergeCell ref="E118:I118"/>
    <mergeCell ref="J118:J119"/>
    <mergeCell ref="K118:M118"/>
    <mergeCell ref="A120:M120"/>
    <mergeCell ref="A143:A144"/>
    <mergeCell ref="B143:B144"/>
    <mergeCell ref="C143:C144"/>
    <mergeCell ref="D143:D144"/>
    <mergeCell ref="E143:I143"/>
    <mergeCell ref="J143:J144"/>
    <mergeCell ref="K143:M143"/>
    <mergeCell ref="A145:M145"/>
    <mergeCell ref="A168:A169"/>
    <mergeCell ref="B168:B169"/>
    <mergeCell ref="C168:C169"/>
    <mergeCell ref="D168:D169"/>
    <mergeCell ref="E168:I168"/>
    <mergeCell ref="J168:J169"/>
    <mergeCell ref="K168:M168"/>
    <mergeCell ref="A170:M170"/>
    <mergeCell ref="A211:A212"/>
    <mergeCell ref="B211:B212"/>
    <mergeCell ref="C211:C212"/>
    <mergeCell ref="D211:D212"/>
    <mergeCell ref="E211:I211"/>
    <mergeCell ref="J211:J212"/>
    <mergeCell ref="K211:M211"/>
    <mergeCell ref="A213:M213"/>
    <mergeCell ref="A228:A229"/>
    <mergeCell ref="B228:B229"/>
    <mergeCell ref="C228:C229"/>
    <mergeCell ref="D228:D229"/>
    <mergeCell ref="E228:I228"/>
    <mergeCell ref="J228:J229"/>
    <mergeCell ref="K228:M228"/>
    <mergeCell ref="A230:M230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3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2" ySplit="0" topLeftCell="C1" activePane="topRight" state="frozen"/>
      <selection pane="topLeft" activeCell="A1" activeCellId="0" sqref="A1"/>
      <selection pane="topRight" activeCell="E7" activeCellId="0" sqref="E7"/>
    </sheetView>
  </sheetViews>
  <sheetFormatPr defaultColWidth="11.31640625" defaultRowHeight="15" customHeight="true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21.29"/>
    <col collapsed="false" customWidth="true" hidden="false" outlineLevel="0" max="3" min="3" style="1" width="15.57"/>
    <col collapsed="false" customWidth="true" hidden="false" outlineLevel="0" max="4" min="4" style="1" width="14.69"/>
    <col collapsed="false" customWidth="true" hidden="false" outlineLevel="0" max="5" min="5" style="2" width="19"/>
    <col collapsed="false" customWidth="true" hidden="false" outlineLevel="0" max="6" min="6" style="2" width="18.58"/>
    <col collapsed="false" customWidth="true" hidden="false" outlineLevel="0" max="7" min="7" style="2" width="13.29"/>
    <col collapsed="false" customWidth="true" hidden="false" outlineLevel="0" max="8" min="8" style="2" width="11.14"/>
    <col collapsed="false" customWidth="true" hidden="false" outlineLevel="0" max="9" min="9" style="2" width="14.43"/>
    <col collapsed="false" customWidth="true" hidden="false" outlineLevel="0" max="10" min="10" style="3" width="12.29"/>
    <col collapsed="false" customWidth="true" hidden="false" outlineLevel="0" max="11" min="11" style="3" width="14.69"/>
    <col collapsed="false" customWidth="true" hidden="false" outlineLevel="0" max="12" min="12" style="3" width="14.15"/>
    <col collapsed="false" customWidth="true" hidden="false" outlineLevel="0" max="13" min="13" style="3" width="14.69"/>
    <col collapsed="false" customWidth="true" hidden="false" outlineLevel="0" max="15" min="15" style="1" width="11.57"/>
  </cols>
  <sheetData>
    <row r="1" customFormat="false" ht="15" hidden="false" customHeight="false" outlineLevel="0" collapsed="false">
      <c r="A1" s="122" t="s">
        <v>224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  <c r="M1" s="124"/>
      <c r="N1" s="1"/>
      <c r="P1" s="1"/>
      <c r="Q1" s="1"/>
    </row>
    <row r="2" customFormat="false" ht="15" hidden="false" customHeight="false" outlineLevel="0" collapsed="false">
      <c r="A2" s="125"/>
      <c r="B2" s="125"/>
      <c r="C2" s="125"/>
      <c r="D2" s="125"/>
      <c r="E2" s="124"/>
      <c r="F2" s="124"/>
      <c r="G2" s="124"/>
      <c r="H2" s="124"/>
      <c r="I2" s="124"/>
      <c r="J2" s="124"/>
      <c r="K2" s="124"/>
      <c r="L2" s="124"/>
      <c r="M2" s="124"/>
    </row>
    <row r="3" customFormat="false" ht="15" hidden="true" customHeight="false" outlineLevel="0" collapsed="false">
      <c r="A3" s="125"/>
      <c r="B3" s="125"/>
      <c r="C3" s="125"/>
      <c r="D3" s="125"/>
      <c r="E3" s="124"/>
      <c r="F3" s="124"/>
      <c r="G3" s="124"/>
      <c r="H3" s="124"/>
      <c r="I3" s="124"/>
      <c r="J3" s="124"/>
      <c r="K3" s="124"/>
      <c r="L3" s="124"/>
      <c r="M3" s="124"/>
    </row>
    <row r="4" customFormat="false" ht="13.5" hidden="false" customHeight="true" outlineLevel="0" collapsed="false">
      <c r="A4" s="126" t="s">
        <v>1</v>
      </c>
      <c r="B4" s="127" t="s">
        <v>2</v>
      </c>
      <c r="C4" s="127" t="s">
        <v>3</v>
      </c>
      <c r="D4" s="127" t="s">
        <v>4</v>
      </c>
      <c r="E4" s="126" t="s">
        <v>5</v>
      </c>
      <c r="F4" s="126"/>
      <c r="G4" s="126"/>
      <c r="H4" s="126"/>
      <c r="I4" s="126"/>
      <c r="J4" s="127" t="s">
        <v>6</v>
      </c>
      <c r="K4" s="127" t="s">
        <v>7</v>
      </c>
      <c r="L4" s="127"/>
      <c r="M4" s="127"/>
    </row>
    <row r="5" customFormat="false" ht="35.05" hidden="false" customHeight="false" outlineLevel="0" collapsed="false">
      <c r="A5" s="126"/>
      <c r="B5" s="127"/>
      <c r="C5" s="127"/>
      <c r="D5" s="127"/>
      <c r="E5" s="126" t="s">
        <v>8</v>
      </c>
      <c r="F5" s="126" t="s">
        <v>9</v>
      </c>
      <c r="G5" s="126" t="s">
        <v>10</v>
      </c>
      <c r="H5" s="126" t="s">
        <v>11</v>
      </c>
      <c r="I5" s="126" t="s">
        <v>12</v>
      </c>
      <c r="J5" s="127"/>
      <c r="K5" s="127" t="s">
        <v>13</v>
      </c>
      <c r="L5" s="127" t="s">
        <v>14</v>
      </c>
      <c r="M5" s="127" t="s">
        <v>15</v>
      </c>
      <c r="P5" s="9"/>
      <c r="Q5" s="9"/>
      <c r="R5" s="9"/>
    </row>
    <row r="6" customFormat="false" ht="13.5" hidden="false" customHeight="true" outlineLevel="0" collapsed="false">
      <c r="A6" s="128" t="s">
        <v>16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"/>
      <c r="O6" s="9"/>
      <c r="P6" s="11"/>
      <c r="Q6" s="11"/>
      <c r="R6" s="11"/>
      <c r="S6" s="11"/>
    </row>
    <row r="7" customFormat="false" ht="15" hidden="false" customHeight="false" outlineLevel="0" collapsed="false">
      <c r="A7" s="129" t="n">
        <v>1</v>
      </c>
      <c r="B7" s="91" t="s">
        <v>17</v>
      </c>
      <c r="C7" s="130" t="n">
        <v>119</v>
      </c>
      <c r="D7" s="147" t="n">
        <v>310.7</v>
      </c>
      <c r="E7" s="26" t="n">
        <v>1101.56</v>
      </c>
      <c r="F7" s="26" t="n">
        <v>7.67</v>
      </c>
      <c r="G7" s="26" t="n">
        <v>14.87</v>
      </c>
      <c r="H7" s="26" t="n">
        <v>36.33</v>
      </c>
      <c r="I7" s="134"/>
      <c r="J7" s="131" t="n">
        <f aca="false">K7/D7</f>
        <v>32.7101223044738</v>
      </c>
      <c r="K7" s="132" t="n">
        <f aca="false">L7+M7+E7</f>
        <v>10163.035</v>
      </c>
      <c r="L7" s="132" t="n">
        <f aca="false">F7*1163</f>
        <v>8920.21</v>
      </c>
      <c r="M7" s="132" t="n">
        <f aca="false">G7*9.5</f>
        <v>141.265</v>
      </c>
      <c r="N7" s="19"/>
      <c r="O7" s="20"/>
      <c r="P7" s="21"/>
    </row>
    <row r="8" customFormat="false" ht="15" hidden="false" customHeight="false" outlineLevel="0" collapsed="false">
      <c r="A8" s="129" t="n">
        <v>2</v>
      </c>
      <c r="B8" s="91" t="s">
        <v>18</v>
      </c>
      <c r="C8" s="133" t="n">
        <v>124</v>
      </c>
      <c r="D8" s="147" t="n">
        <v>627.8</v>
      </c>
      <c r="E8" s="26" t="n">
        <v>2273.9</v>
      </c>
      <c r="F8" s="26" t="n">
        <v>13.05</v>
      </c>
      <c r="G8" s="211"/>
      <c r="H8" s="26" t="n">
        <v>43</v>
      </c>
      <c r="I8" s="134"/>
      <c r="J8" s="131" t="n">
        <f aca="false">K8/D8</f>
        <v>27.7971487734947</v>
      </c>
      <c r="K8" s="132" t="n">
        <f aca="false">L8+M8+E8</f>
        <v>17451.05</v>
      </c>
      <c r="L8" s="132" t="n">
        <f aca="false">F8*1163</f>
        <v>15177.15</v>
      </c>
      <c r="M8" s="132" t="n">
        <f aca="false">G8*9.5</f>
        <v>0</v>
      </c>
      <c r="N8" s="19"/>
      <c r="O8" s="20"/>
      <c r="P8" s="21"/>
    </row>
    <row r="9" customFormat="false" ht="15" hidden="false" customHeight="false" outlineLevel="0" collapsed="false">
      <c r="A9" s="129" t="n">
        <v>3</v>
      </c>
      <c r="B9" s="91" t="s">
        <v>19</v>
      </c>
      <c r="C9" s="130" t="n">
        <v>48</v>
      </c>
      <c r="D9" s="147" t="n">
        <v>529</v>
      </c>
      <c r="E9" s="26" t="n">
        <v>1561.72</v>
      </c>
      <c r="F9" s="211"/>
      <c r="G9" s="26" t="n">
        <v>1434.99</v>
      </c>
      <c r="H9" s="26" t="n">
        <v>41.9</v>
      </c>
      <c r="I9" s="134"/>
      <c r="J9" s="131" t="n">
        <f aca="false">K9/D9</f>
        <v>28.7223534971645</v>
      </c>
      <c r="K9" s="132" t="n">
        <f aca="false">L9+M9+E9</f>
        <v>15194.125</v>
      </c>
      <c r="L9" s="132" t="n">
        <f aca="false">F9*1163</f>
        <v>0</v>
      </c>
      <c r="M9" s="132" t="n">
        <f aca="false">G9*9.5</f>
        <v>13632.405</v>
      </c>
      <c r="N9" s="19"/>
      <c r="O9" s="20"/>
      <c r="P9" s="21"/>
    </row>
    <row r="10" customFormat="false" ht="15" hidden="false" customHeight="false" outlineLevel="0" collapsed="false">
      <c r="A10" s="129" t="n">
        <v>4</v>
      </c>
      <c r="B10" s="91" t="s">
        <v>20</v>
      </c>
      <c r="C10" s="133" t="n">
        <v>219</v>
      </c>
      <c r="D10" s="147" t="n">
        <v>2020.8</v>
      </c>
      <c r="E10" s="26" t="n">
        <v>3346.33</v>
      </c>
      <c r="F10" s="26" t="n">
        <v>22.94</v>
      </c>
      <c r="G10" s="211"/>
      <c r="H10" s="26" t="n">
        <v>139.42</v>
      </c>
      <c r="I10" s="134"/>
      <c r="J10" s="131" t="n">
        <f aca="false">K10/D10</f>
        <v>14.8582492082344</v>
      </c>
      <c r="K10" s="132" t="n">
        <f aca="false">L10+M10+E10</f>
        <v>30025.55</v>
      </c>
      <c r="L10" s="132" t="n">
        <f aca="false">F10*1163</f>
        <v>26679.22</v>
      </c>
      <c r="M10" s="132" t="n">
        <f aca="false">G10*9.5</f>
        <v>0</v>
      </c>
      <c r="N10" s="19"/>
      <c r="O10" s="20"/>
      <c r="P10" s="21"/>
    </row>
    <row r="11" customFormat="false" ht="15" hidden="false" customHeight="false" outlineLevel="0" collapsed="false">
      <c r="A11" s="129" t="n">
        <v>5</v>
      </c>
      <c r="B11" s="91" t="s">
        <v>21</v>
      </c>
      <c r="C11" s="130" t="n">
        <v>115</v>
      </c>
      <c r="D11" s="147" t="n">
        <v>1993.12</v>
      </c>
      <c r="E11" s="26" t="n">
        <v>4113.44</v>
      </c>
      <c r="F11" s="26" t="n">
        <v>49.22</v>
      </c>
      <c r="G11" s="211"/>
      <c r="H11" s="26" t="n">
        <v>78.42</v>
      </c>
      <c r="I11" s="134"/>
      <c r="J11" s="131" t="n">
        <f aca="false">K11/D11</f>
        <v>30.7840471221</v>
      </c>
      <c r="K11" s="132" t="n">
        <f aca="false">L11+M11+E11</f>
        <v>61356.3</v>
      </c>
      <c r="L11" s="132" t="n">
        <f aca="false">F11*1163</f>
        <v>57242.86</v>
      </c>
      <c r="M11" s="132" t="n">
        <f aca="false">G11*9.5</f>
        <v>0</v>
      </c>
      <c r="N11" s="19"/>
      <c r="O11" s="20"/>
      <c r="P11" s="21"/>
    </row>
    <row r="12" customFormat="false" ht="15" hidden="false" customHeight="false" outlineLevel="0" collapsed="false">
      <c r="A12" s="129" t="n">
        <v>6</v>
      </c>
      <c r="B12" s="91" t="s">
        <v>22</v>
      </c>
      <c r="C12" s="130" t="n">
        <v>138</v>
      </c>
      <c r="D12" s="147" t="n">
        <v>868</v>
      </c>
      <c r="E12" s="26" t="n">
        <v>1913.5</v>
      </c>
      <c r="F12" s="216" t="n">
        <v>16.57</v>
      </c>
      <c r="G12" s="211"/>
      <c r="H12" s="26" t="n">
        <v>0</v>
      </c>
      <c r="I12" s="26" t="n">
        <v>38.99</v>
      </c>
      <c r="J12" s="131" t="n">
        <f aca="false">K12/D12</f>
        <v>29.2295046082949</v>
      </c>
      <c r="K12" s="132" t="n">
        <f aca="false">L12+M12+E12</f>
        <v>25371.21</v>
      </c>
      <c r="L12" s="132" t="n">
        <f aca="false">F18*1163</f>
        <v>23457.71</v>
      </c>
      <c r="M12" s="132" t="n">
        <f aca="false">G12*9.5</f>
        <v>0</v>
      </c>
      <c r="N12" s="19"/>
      <c r="O12" s="20"/>
      <c r="P12" s="21"/>
    </row>
    <row r="13" customFormat="false" ht="15" hidden="false" customHeight="false" outlineLevel="0" collapsed="false">
      <c r="A13" s="129" t="n">
        <v>7</v>
      </c>
      <c r="B13" s="91" t="s">
        <v>23</v>
      </c>
      <c r="C13" s="130" t="n">
        <v>156</v>
      </c>
      <c r="D13" s="147" t="n">
        <v>570</v>
      </c>
      <c r="E13" s="26" t="n">
        <v>2065.61</v>
      </c>
      <c r="F13" s="210"/>
      <c r="G13" s="26" t="n">
        <v>1621.03</v>
      </c>
      <c r="H13" s="26" t="n">
        <v>39.65</v>
      </c>
      <c r="I13" s="134"/>
      <c r="J13" s="131" t="n">
        <f aca="false">K13/D13</f>
        <v>30.6410438596491</v>
      </c>
      <c r="K13" s="132" t="n">
        <f aca="false">L13+M13+E13</f>
        <v>17465.395</v>
      </c>
      <c r="L13" s="132" t="n">
        <f aca="false">F13*1163</f>
        <v>0</v>
      </c>
      <c r="M13" s="132" t="n">
        <f aca="false">G13*9.5</f>
        <v>15399.785</v>
      </c>
      <c r="N13" s="19"/>
      <c r="O13" s="20"/>
      <c r="P13" s="21"/>
    </row>
    <row r="14" customFormat="false" ht="15" hidden="false" customHeight="false" outlineLevel="0" collapsed="false">
      <c r="A14" s="129" t="n">
        <v>8</v>
      </c>
      <c r="B14" s="91" t="s">
        <v>24</v>
      </c>
      <c r="C14" s="130" t="n">
        <v>322</v>
      </c>
      <c r="D14" s="147" t="n">
        <v>1735</v>
      </c>
      <c r="E14" s="26" t="n">
        <v>3061.51</v>
      </c>
      <c r="F14" s="26" t="n">
        <v>24.16</v>
      </c>
      <c r="G14" s="211"/>
      <c r="H14" s="26" t="n">
        <v>136.24</v>
      </c>
      <c r="I14" s="26" t="n">
        <v>65.18</v>
      </c>
      <c r="J14" s="131" t="n">
        <f aca="false">K14/D14</f>
        <v>17.9594178674352</v>
      </c>
      <c r="K14" s="132" t="n">
        <f aca="false">L14+M14+E14</f>
        <v>31159.59</v>
      </c>
      <c r="L14" s="132" t="n">
        <f aca="false">F14*1163</f>
        <v>28098.08</v>
      </c>
      <c r="M14" s="132" t="n">
        <f aca="false">G14*9.5</f>
        <v>0</v>
      </c>
      <c r="N14" s="19"/>
      <c r="O14" s="20"/>
      <c r="P14" s="21"/>
    </row>
    <row r="15" customFormat="false" ht="15" hidden="false" customHeight="false" outlineLevel="0" collapsed="false">
      <c r="A15" s="129" t="n">
        <v>9</v>
      </c>
      <c r="B15" s="91" t="s">
        <v>25</v>
      </c>
      <c r="C15" s="130" t="n">
        <v>360</v>
      </c>
      <c r="D15" s="147" t="n">
        <v>2128.9</v>
      </c>
      <c r="E15" s="26" t="n">
        <v>3654.04</v>
      </c>
      <c r="F15" s="134" t="n">
        <v>20.27</v>
      </c>
      <c r="G15" s="212"/>
      <c r="H15" s="26" t="n">
        <v>100.45</v>
      </c>
      <c r="I15" s="26" t="n">
        <v>46</v>
      </c>
      <c r="J15" s="131" t="n">
        <f aca="false">K15/D15</f>
        <v>12.7897270891071</v>
      </c>
      <c r="K15" s="132" t="n">
        <f aca="false">L15+M15+E15</f>
        <v>27228.05</v>
      </c>
      <c r="L15" s="132" t="n">
        <f aca="false">F15*1163</f>
        <v>23574.01</v>
      </c>
      <c r="M15" s="132" t="n">
        <f aca="false">G15*9.5</f>
        <v>0</v>
      </c>
      <c r="N15" s="19"/>
      <c r="O15" s="20"/>
      <c r="P15" s="21"/>
    </row>
    <row r="16" customFormat="false" ht="15" hidden="false" customHeight="false" outlineLevel="0" collapsed="false">
      <c r="A16" s="129" t="n">
        <v>10</v>
      </c>
      <c r="B16" s="91" t="s">
        <v>26</v>
      </c>
      <c r="C16" s="130" t="n">
        <v>321</v>
      </c>
      <c r="D16" s="147" t="n">
        <v>1945.9</v>
      </c>
      <c r="E16" s="26" t="n">
        <v>2916.89</v>
      </c>
      <c r="F16" s="26" t="n">
        <v>30.42</v>
      </c>
      <c r="G16" s="212"/>
      <c r="H16" s="26" t="n">
        <v>87.6</v>
      </c>
      <c r="I16" s="26" t="n">
        <v>51.77</v>
      </c>
      <c r="J16" s="131" t="n">
        <f aca="false">K16/D16</f>
        <v>19.6800195282389</v>
      </c>
      <c r="K16" s="132" t="n">
        <f aca="false">L16+M16+E16</f>
        <v>38295.35</v>
      </c>
      <c r="L16" s="132" t="n">
        <f aca="false">F16*1163</f>
        <v>35378.46</v>
      </c>
      <c r="M16" s="132" t="n">
        <f aca="false">G16*9.5</f>
        <v>0</v>
      </c>
      <c r="N16" s="19"/>
      <c r="O16" s="20"/>
      <c r="P16" s="21"/>
    </row>
    <row r="17" customFormat="false" ht="15" hidden="false" customHeight="false" outlineLevel="0" collapsed="false">
      <c r="A17" s="129" t="n">
        <v>11</v>
      </c>
      <c r="B17" s="91" t="s">
        <v>27</v>
      </c>
      <c r="C17" s="130" t="n">
        <v>212</v>
      </c>
      <c r="D17" s="147" t="n">
        <v>1060.7</v>
      </c>
      <c r="E17" s="26" t="n">
        <v>2388.87</v>
      </c>
      <c r="F17" s="26"/>
      <c r="G17" s="26" t="n">
        <v>1789.6</v>
      </c>
      <c r="H17" s="26" t="n">
        <v>48.85</v>
      </c>
      <c r="I17" s="134"/>
      <c r="J17" s="131" t="n">
        <f aca="false">K17/D17</f>
        <v>18.2804468747054</v>
      </c>
      <c r="K17" s="132" t="n">
        <f aca="false">L17+M17+E17</f>
        <v>19390.07</v>
      </c>
      <c r="L17" s="132" t="n">
        <f aca="false">F17*1163</f>
        <v>0</v>
      </c>
      <c r="M17" s="132" t="n">
        <f aca="false">G17*9.5</f>
        <v>17001.2</v>
      </c>
      <c r="N17" s="19"/>
      <c r="O17" s="20"/>
      <c r="P17" s="21"/>
    </row>
    <row r="18" customFormat="false" ht="15" hidden="false" customHeight="false" outlineLevel="0" collapsed="false">
      <c r="A18" s="129" t="n">
        <v>12</v>
      </c>
      <c r="B18" s="91" t="s">
        <v>28</v>
      </c>
      <c r="C18" s="130" t="n">
        <v>392</v>
      </c>
      <c r="D18" s="147" t="n">
        <v>1954.8</v>
      </c>
      <c r="E18" s="26" t="n">
        <v>2294.42</v>
      </c>
      <c r="F18" s="134" t="n">
        <v>20.17</v>
      </c>
      <c r="G18" s="211"/>
      <c r="H18" s="26" t="n">
        <v>54.23</v>
      </c>
      <c r="I18" s="26" t="n">
        <v>54.79</v>
      </c>
      <c r="J18" s="131" t="n">
        <f aca="false">K18/D18</f>
        <v>13.1737927153673</v>
      </c>
      <c r="K18" s="132" t="n">
        <f aca="false">L18+M18+E18</f>
        <v>25752.13</v>
      </c>
      <c r="L18" s="132" t="n">
        <f aca="false">F18*1163</f>
        <v>23457.71</v>
      </c>
      <c r="M18" s="132" t="n">
        <f aca="false">G18*9.5</f>
        <v>0</v>
      </c>
      <c r="N18" s="19"/>
      <c r="O18" s="20"/>
      <c r="P18" s="21"/>
    </row>
    <row r="19" customFormat="false" ht="15" hidden="false" customHeight="false" outlineLevel="0" collapsed="false">
      <c r="A19" s="129" t="n">
        <v>13</v>
      </c>
      <c r="B19" s="91" t="s">
        <v>29</v>
      </c>
      <c r="C19" s="130" t="n">
        <v>156</v>
      </c>
      <c r="D19" s="147" t="n">
        <v>951.3</v>
      </c>
      <c r="E19" s="26" t="n">
        <v>3316.39</v>
      </c>
      <c r="F19" s="26" t="n">
        <v>15.84</v>
      </c>
      <c r="G19" s="211"/>
      <c r="H19" s="26" t="n">
        <v>66.11</v>
      </c>
      <c r="I19" s="134"/>
      <c r="J19" s="131" t="n">
        <f aca="false">K19/D19</f>
        <v>22.8511615683801</v>
      </c>
      <c r="K19" s="132" t="n">
        <f aca="false">L19+M19+E19</f>
        <v>21738.31</v>
      </c>
      <c r="L19" s="132" t="n">
        <f aca="false">F19*1163</f>
        <v>18421.92</v>
      </c>
      <c r="M19" s="132" t="n">
        <f aca="false">G19*9.5</f>
        <v>0</v>
      </c>
      <c r="N19" s="19"/>
      <c r="O19" s="20"/>
      <c r="P19" s="21"/>
    </row>
    <row r="20" customFormat="false" ht="15" hidden="false" customHeight="false" outlineLevel="0" collapsed="false">
      <c r="A20" s="129" t="n">
        <v>14</v>
      </c>
      <c r="B20" s="91" t="s">
        <v>30</v>
      </c>
      <c r="C20" s="130" t="n">
        <v>204</v>
      </c>
      <c r="D20" s="147" t="n">
        <v>1049.12</v>
      </c>
      <c r="E20" s="26" t="n">
        <v>3741.17</v>
      </c>
      <c r="F20" s="26" t="n">
        <v>12.72</v>
      </c>
      <c r="G20" s="211"/>
      <c r="H20" s="26" t="n">
        <v>95.85</v>
      </c>
      <c r="I20" s="134"/>
      <c r="J20" s="131" t="n">
        <f aca="false">K20/D20</f>
        <v>17.6667397437853</v>
      </c>
      <c r="K20" s="132" t="n">
        <f aca="false">L20+M20+E20</f>
        <v>18534.53</v>
      </c>
      <c r="L20" s="132" t="n">
        <f aca="false">F20*1163</f>
        <v>14793.36</v>
      </c>
      <c r="M20" s="132" t="n">
        <f aca="false">G20*9.5</f>
        <v>0</v>
      </c>
      <c r="N20" s="19"/>
      <c r="O20" s="20"/>
      <c r="P20" s="21"/>
    </row>
    <row r="21" customFormat="false" ht="15" hidden="false" customHeight="false" outlineLevel="0" collapsed="false">
      <c r="A21" s="129" t="n">
        <v>15</v>
      </c>
      <c r="B21" s="91" t="s">
        <v>206</v>
      </c>
      <c r="C21" s="130" t="n">
        <v>350</v>
      </c>
      <c r="D21" s="147" t="n">
        <v>2104.3</v>
      </c>
      <c r="E21" s="26" t="n">
        <v>3437</v>
      </c>
      <c r="F21" s="134" t="n">
        <v>26.44</v>
      </c>
      <c r="G21" s="211"/>
      <c r="H21" s="26" t="n">
        <v>106.75</v>
      </c>
      <c r="I21" s="26"/>
      <c r="J21" s="131" t="n">
        <f aca="false">K21/D21</f>
        <v>16.2461246020054</v>
      </c>
      <c r="K21" s="132" t="n">
        <f aca="false">L21+M21+E21</f>
        <v>34186.72</v>
      </c>
      <c r="L21" s="132" t="n">
        <f aca="false">F21*1163</f>
        <v>30749.72</v>
      </c>
      <c r="M21" s="132" t="n">
        <f aca="false">G21*9.5</f>
        <v>0</v>
      </c>
      <c r="N21" s="19"/>
      <c r="O21" s="20"/>
      <c r="P21" s="21"/>
    </row>
    <row r="22" customFormat="false" ht="15" hidden="false" customHeight="false" outlineLevel="0" collapsed="false">
      <c r="A22" s="129" t="n">
        <v>16</v>
      </c>
      <c r="B22" s="91" t="s">
        <v>32</v>
      </c>
      <c r="C22" s="130" t="n">
        <v>347</v>
      </c>
      <c r="D22" s="147" t="n">
        <v>1735</v>
      </c>
      <c r="E22" s="26" t="n">
        <v>3258.23</v>
      </c>
      <c r="F22" s="26" t="n">
        <v>19.79</v>
      </c>
      <c r="G22" s="211"/>
      <c r="H22" s="26" t="n">
        <v>115.47</v>
      </c>
      <c r="I22" s="26" t="n">
        <v>49.13</v>
      </c>
      <c r="J22" s="131" t="n">
        <f aca="false">K22/D22</f>
        <v>15.1435158501441</v>
      </c>
      <c r="K22" s="132" t="n">
        <f aca="false">L22+M22+E22</f>
        <v>26274</v>
      </c>
      <c r="L22" s="132" t="n">
        <f aca="false">F22*1163</f>
        <v>23015.77</v>
      </c>
      <c r="M22" s="132" t="n">
        <f aca="false">G22*9.5</f>
        <v>0</v>
      </c>
      <c r="N22" s="19"/>
      <c r="O22" s="20"/>
      <c r="P22" s="21"/>
    </row>
    <row r="23" customFormat="false" ht="15" hidden="false" customHeight="false" outlineLevel="0" collapsed="false">
      <c r="A23" s="129" t="n">
        <v>17</v>
      </c>
      <c r="B23" s="91" t="s">
        <v>33</v>
      </c>
      <c r="C23" s="130" t="n">
        <v>308</v>
      </c>
      <c r="D23" s="147" t="n">
        <v>1799.2</v>
      </c>
      <c r="E23" s="26" t="n">
        <v>3127.59</v>
      </c>
      <c r="F23" s="26" t="n">
        <v>22.36</v>
      </c>
      <c r="G23" s="211"/>
      <c r="H23" s="26" t="n">
        <v>77.72</v>
      </c>
      <c r="I23" s="74" t="n">
        <v>41.2</v>
      </c>
      <c r="J23" s="131" t="n">
        <f aca="false">K23/D23</f>
        <v>16.1917907959093</v>
      </c>
      <c r="K23" s="132" t="n">
        <f aca="false">L23+M23+E23</f>
        <v>29132.27</v>
      </c>
      <c r="L23" s="132" t="n">
        <f aca="false">F23*1163</f>
        <v>26004.68</v>
      </c>
      <c r="M23" s="132" t="n">
        <f aca="false">G23*9.5</f>
        <v>0</v>
      </c>
      <c r="N23" s="19"/>
      <c r="O23" s="20"/>
      <c r="P23" s="21"/>
    </row>
    <row r="24" customFormat="false" ht="15" hidden="false" customHeight="false" outlineLevel="0" collapsed="false">
      <c r="A24" s="129" t="n">
        <v>18</v>
      </c>
      <c r="B24" s="91" t="s">
        <v>34</v>
      </c>
      <c r="C24" s="130" t="n">
        <v>453</v>
      </c>
      <c r="D24" s="147" t="n">
        <v>2416.8</v>
      </c>
      <c r="E24" s="26" t="n">
        <v>5473.66</v>
      </c>
      <c r="F24" s="134" t="n">
        <v>20.81</v>
      </c>
      <c r="G24" s="211"/>
      <c r="H24" s="26" t="n">
        <v>157.39</v>
      </c>
      <c r="I24" s="26" t="n">
        <v>109.74</v>
      </c>
      <c r="J24" s="131" t="n">
        <f aca="false">K24/D24</f>
        <v>12.2789184045018</v>
      </c>
      <c r="K24" s="132" t="n">
        <f aca="false">L24+M24+E24</f>
        <v>29675.69</v>
      </c>
      <c r="L24" s="132" t="n">
        <f aca="false">F24*1163</f>
        <v>24202.03</v>
      </c>
      <c r="M24" s="132" t="n">
        <f aca="false">G24*9.5</f>
        <v>0</v>
      </c>
      <c r="N24" s="19"/>
      <c r="O24" s="20"/>
      <c r="P24" s="21"/>
    </row>
    <row r="25" customFormat="false" ht="15" hidden="false" customHeight="false" outlineLevel="0" collapsed="false">
      <c r="A25" s="129" t="n">
        <v>19</v>
      </c>
      <c r="B25" s="91" t="s">
        <v>35</v>
      </c>
      <c r="C25" s="130" t="n">
        <v>306</v>
      </c>
      <c r="D25" s="147" t="n">
        <v>2129.7</v>
      </c>
      <c r="E25" s="26" t="n">
        <v>2803.94</v>
      </c>
      <c r="F25" s="26" t="n">
        <v>20.9</v>
      </c>
      <c r="G25" s="211"/>
      <c r="H25" s="26" t="n">
        <v>73.71</v>
      </c>
      <c r="I25" s="26" t="n">
        <v>142.07</v>
      </c>
      <c r="J25" s="131" t="n">
        <f aca="false">K25/D25</f>
        <v>12.7297929285815</v>
      </c>
      <c r="K25" s="132" t="n">
        <f aca="false">L25+M25+E25</f>
        <v>27110.64</v>
      </c>
      <c r="L25" s="132" t="n">
        <f aca="false">F25*1163</f>
        <v>24306.7</v>
      </c>
      <c r="M25" s="132" t="n">
        <f aca="false">G25*9.5</f>
        <v>0</v>
      </c>
      <c r="N25" s="19"/>
      <c r="O25" s="20"/>
      <c r="P25" s="21"/>
    </row>
    <row r="26" customFormat="false" ht="15" hidden="false" customHeight="false" outlineLevel="0" collapsed="false">
      <c r="A26" s="129" t="n">
        <v>20</v>
      </c>
      <c r="B26" s="91" t="s">
        <v>36</v>
      </c>
      <c r="C26" s="130" t="n">
        <v>416</v>
      </c>
      <c r="D26" s="147" t="n">
        <v>2416.8</v>
      </c>
      <c r="E26" s="26" t="n">
        <v>5560</v>
      </c>
      <c r="F26" s="26" t="n">
        <v>31.01</v>
      </c>
      <c r="G26" s="211"/>
      <c r="H26" s="26" t="n">
        <v>163.27</v>
      </c>
      <c r="I26" s="26" t="n">
        <v>3</v>
      </c>
      <c r="J26" s="131" t="n">
        <f aca="false">K26/D26</f>
        <v>17.223034591195</v>
      </c>
      <c r="K26" s="132" t="n">
        <f aca="false">L26+M26+E26</f>
        <v>41624.63</v>
      </c>
      <c r="L26" s="132" t="n">
        <f aca="false">F26*1163</f>
        <v>36064.63</v>
      </c>
      <c r="M26" s="132" t="n">
        <f aca="false">G26*9.5</f>
        <v>0</v>
      </c>
      <c r="N26" s="19"/>
      <c r="O26" s="20"/>
      <c r="P26" s="21"/>
    </row>
    <row r="27" customFormat="false" ht="15" hidden="false" customHeight="false" outlineLevel="0" collapsed="false">
      <c r="A27" s="129" t="n">
        <v>21</v>
      </c>
      <c r="B27" s="91" t="s">
        <v>37</v>
      </c>
      <c r="C27" s="130" t="n">
        <v>386</v>
      </c>
      <c r="D27" s="147" t="n">
        <v>2129.7</v>
      </c>
      <c r="E27" s="26" t="n">
        <v>3596.63</v>
      </c>
      <c r="F27" s="134" t="n">
        <v>32.39</v>
      </c>
      <c r="G27" s="211"/>
      <c r="H27" s="26" t="n">
        <v>63.99</v>
      </c>
      <c r="I27" s="26" t="n">
        <v>65.99</v>
      </c>
      <c r="J27" s="131" t="n">
        <f aca="false">K27/D27</f>
        <v>19.3765319059022</v>
      </c>
      <c r="K27" s="132" t="n">
        <f aca="false">L27+M27+E27</f>
        <v>41266.2</v>
      </c>
      <c r="L27" s="132" t="n">
        <f aca="false">F27*1163</f>
        <v>37669.57</v>
      </c>
      <c r="M27" s="132" t="n">
        <f aca="false">G27*9.5</f>
        <v>0</v>
      </c>
      <c r="N27" s="19"/>
      <c r="O27" s="20"/>
      <c r="P27" s="21"/>
    </row>
    <row r="28" customFormat="false" ht="15" hidden="false" customHeight="false" outlineLevel="0" collapsed="false">
      <c r="A28" s="129" t="n">
        <v>22</v>
      </c>
      <c r="B28" s="91" t="s">
        <v>38</v>
      </c>
      <c r="C28" s="133" t="n">
        <v>222</v>
      </c>
      <c r="D28" s="147" t="n">
        <v>1803.7</v>
      </c>
      <c r="E28" s="26" t="n">
        <v>2706.2</v>
      </c>
      <c r="F28" s="26" t="n">
        <v>21.21</v>
      </c>
      <c r="G28" s="211"/>
      <c r="H28" s="26" t="n">
        <v>38.03</v>
      </c>
      <c r="I28" s="26" t="n">
        <v>36.61</v>
      </c>
      <c r="J28" s="131" t="n">
        <f aca="false">K28/D28</f>
        <v>15.1762654543439</v>
      </c>
      <c r="K28" s="132" t="n">
        <f aca="false">L28+M28+E28</f>
        <v>27373.43</v>
      </c>
      <c r="L28" s="132" t="n">
        <f aca="false">F28*1163</f>
        <v>24667.23</v>
      </c>
      <c r="M28" s="132" t="n">
        <f aca="false">G28*9.5</f>
        <v>0</v>
      </c>
      <c r="N28" s="19"/>
      <c r="O28" s="20"/>
      <c r="P28" s="21"/>
    </row>
    <row r="29" customFormat="false" ht="15" hidden="false" customHeight="false" outlineLevel="0" collapsed="false">
      <c r="A29" s="129" t="n">
        <v>23</v>
      </c>
      <c r="B29" s="91" t="s">
        <v>39</v>
      </c>
      <c r="C29" s="130" t="n">
        <v>48</v>
      </c>
      <c r="D29" s="147" t="n">
        <v>530</v>
      </c>
      <c r="E29" s="26" t="n">
        <v>690</v>
      </c>
      <c r="F29" s="26"/>
      <c r="G29" s="211"/>
      <c r="H29" s="26" t="n">
        <v>13</v>
      </c>
      <c r="I29" s="134"/>
      <c r="J29" s="131" t="n">
        <f aca="false">K29/D29</f>
        <v>1.30188679245283</v>
      </c>
      <c r="K29" s="132" t="n">
        <f aca="false">L29+M29+E29</f>
        <v>690</v>
      </c>
      <c r="L29" s="132" t="n">
        <f aca="false">F29*1163</f>
        <v>0</v>
      </c>
      <c r="M29" s="132" t="n">
        <f aca="false">G29*9.5</f>
        <v>0</v>
      </c>
      <c r="N29" s="19"/>
      <c r="O29" s="20"/>
      <c r="P29" s="21"/>
    </row>
    <row r="30" customFormat="false" ht="15" hidden="false" customHeight="false" outlineLevel="0" collapsed="false">
      <c r="A30" s="129" t="n">
        <v>24</v>
      </c>
      <c r="B30" s="91" t="s">
        <v>40</v>
      </c>
      <c r="C30" s="130" t="n">
        <v>360</v>
      </c>
      <c r="D30" s="147" t="n">
        <v>2274.9</v>
      </c>
      <c r="E30" s="26" t="n">
        <v>4190.95</v>
      </c>
      <c r="F30" s="134" t="n">
        <v>26.01</v>
      </c>
      <c r="G30" s="211"/>
      <c r="H30" s="26" t="n">
        <v>97.72</v>
      </c>
      <c r="I30" s="134"/>
      <c r="J30" s="131" t="n">
        <f aca="false">K30/D30</f>
        <v>15.139381950855</v>
      </c>
      <c r="K30" s="132" t="n">
        <f aca="false">L30+M30+E30</f>
        <v>34440.58</v>
      </c>
      <c r="L30" s="132" t="n">
        <f aca="false">F30*1163</f>
        <v>30249.63</v>
      </c>
      <c r="M30" s="132" t="n">
        <f aca="false">G30*9.5</f>
        <v>0</v>
      </c>
      <c r="N30" s="19"/>
      <c r="O30" s="20"/>
      <c r="P30" s="21"/>
    </row>
    <row r="31" customFormat="false" ht="15" hidden="false" customHeight="false" outlineLevel="0" collapsed="false">
      <c r="A31" s="129" t="n">
        <v>25</v>
      </c>
      <c r="B31" s="91" t="s">
        <v>41</v>
      </c>
      <c r="C31" s="130" t="n">
        <v>337</v>
      </c>
      <c r="D31" s="147" t="n">
        <v>1988</v>
      </c>
      <c r="E31" s="26" t="n">
        <v>2747.16</v>
      </c>
      <c r="F31" s="26" t="n">
        <v>16.85</v>
      </c>
      <c r="G31" s="211"/>
      <c r="H31" s="26" t="n">
        <v>120.94</v>
      </c>
      <c r="I31" s="26" t="n">
        <v>41.74</v>
      </c>
      <c r="J31" s="131" t="n">
        <f aca="false">K31/D31</f>
        <v>11.2392907444668</v>
      </c>
      <c r="K31" s="132" t="n">
        <f aca="false">L31+M31+E31</f>
        <v>22343.71</v>
      </c>
      <c r="L31" s="132" t="n">
        <f aca="false">F31*1163</f>
        <v>19596.55</v>
      </c>
      <c r="M31" s="132" t="n">
        <f aca="false">G31*9.5</f>
        <v>0</v>
      </c>
      <c r="N31" s="19"/>
      <c r="O31" s="20"/>
      <c r="P31" s="21"/>
    </row>
    <row r="32" customFormat="false" ht="15" hidden="false" customHeight="false" outlineLevel="0" collapsed="false">
      <c r="A32" s="129" t="n">
        <v>26</v>
      </c>
      <c r="B32" s="91" t="s">
        <v>42</v>
      </c>
      <c r="C32" s="130" t="n">
        <v>209</v>
      </c>
      <c r="D32" s="147" t="n">
        <v>1514.6</v>
      </c>
      <c r="E32" s="26" t="n">
        <v>4285.61</v>
      </c>
      <c r="F32" s="26" t="n">
        <v>10.34</v>
      </c>
      <c r="G32" s="211"/>
      <c r="H32" s="26" t="n">
        <v>120.12</v>
      </c>
      <c r="I32" s="134"/>
      <c r="J32" s="131" t="n">
        <f aca="false">K32/D32</f>
        <v>10.7691997887231</v>
      </c>
      <c r="K32" s="132" t="n">
        <f aca="false">L32+M32+E32</f>
        <v>16311.03</v>
      </c>
      <c r="L32" s="132" t="n">
        <f aca="false">F32*1163</f>
        <v>12025.42</v>
      </c>
      <c r="M32" s="132" t="n">
        <f aca="false">G32*9.5</f>
        <v>0</v>
      </c>
      <c r="N32" s="19"/>
      <c r="O32" s="20"/>
      <c r="P32" s="21"/>
    </row>
    <row r="33" customFormat="false" ht="15" hidden="false" customHeight="false" outlineLevel="0" collapsed="false">
      <c r="A33" s="129" t="n">
        <v>27</v>
      </c>
      <c r="B33" s="91" t="s">
        <v>43</v>
      </c>
      <c r="C33" s="130" t="n">
        <v>315</v>
      </c>
      <c r="D33" s="147" t="n">
        <v>2129.7</v>
      </c>
      <c r="E33" s="26" t="n">
        <v>2726.79</v>
      </c>
      <c r="F33" s="134" t="n">
        <v>27.72</v>
      </c>
      <c r="G33" s="211"/>
      <c r="H33" s="26" t="n">
        <v>142.93</v>
      </c>
      <c r="I33" s="26" t="n">
        <v>52.48</v>
      </c>
      <c r="J33" s="131" t="n">
        <f aca="false">K33/D33</f>
        <v>16.4178757571489</v>
      </c>
      <c r="K33" s="132" t="n">
        <f aca="false">L33+M33+E33</f>
        <v>34965.15</v>
      </c>
      <c r="L33" s="132" t="n">
        <f aca="false">F33*1163</f>
        <v>32238.36</v>
      </c>
      <c r="M33" s="132" t="n">
        <f aca="false">G33*9.5</f>
        <v>0</v>
      </c>
      <c r="N33" s="19"/>
      <c r="O33" s="20"/>
      <c r="P33" s="21"/>
      <c r="S33" s="21"/>
    </row>
    <row r="34" customFormat="false" ht="15" hidden="false" customHeight="false" outlineLevel="0" collapsed="false">
      <c r="A34" s="129" t="n">
        <v>28</v>
      </c>
      <c r="B34" s="91" t="s">
        <v>44</v>
      </c>
      <c r="C34" s="130" t="n">
        <v>307</v>
      </c>
      <c r="D34" s="147" t="n">
        <v>1798.9</v>
      </c>
      <c r="E34" s="26" t="n">
        <v>2011.29</v>
      </c>
      <c r="F34" s="26" t="n">
        <v>31.34</v>
      </c>
      <c r="G34" s="211"/>
      <c r="H34" s="26" t="n">
        <v>41.1</v>
      </c>
      <c r="I34" s="134" t="n">
        <v>0</v>
      </c>
      <c r="J34" s="131" t="n">
        <f aca="false">K34/D34</f>
        <v>21.3795708488521</v>
      </c>
      <c r="K34" s="132" t="n">
        <f aca="false">L34+M34+E34</f>
        <v>38459.71</v>
      </c>
      <c r="L34" s="132" t="n">
        <f aca="false">F34*1163</f>
        <v>36448.42</v>
      </c>
      <c r="M34" s="132" t="n">
        <f aca="false">G34*9.5</f>
        <v>0</v>
      </c>
      <c r="N34" s="19"/>
      <c r="O34" s="20"/>
      <c r="P34" s="21"/>
    </row>
    <row r="35" customFormat="false" ht="15" hidden="false" customHeight="false" outlineLevel="0" collapsed="false">
      <c r="A35" s="129" t="n">
        <v>29</v>
      </c>
      <c r="B35" s="91" t="s">
        <v>45</v>
      </c>
      <c r="C35" s="130" t="n">
        <v>330</v>
      </c>
      <c r="D35" s="147" t="n">
        <v>2389.8</v>
      </c>
      <c r="E35" s="26" t="n">
        <v>4682.59</v>
      </c>
      <c r="F35" s="26" t="n">
        <v>16.2</v>
      </c>
      <c r="G35" s="211"/>
      <c r="H35" s="26" t="n">
        <v>98.14</v>
      </c>
      <c r="I35" s="26" t="n">
        <v>79.24</v>
      </c>
      <c r="J35" s="131" t="n">
        <f aca="false">K35/D35</f>
        <v>9.8431626077496</v>
      </c>
      <c r="K35" s="132" t="n">
        <f aca="false">L35+M35+E35</f>
        <v>23523.19</v>
      </c>
      <c r="L35" s="132" t="n">
        <f aca="false">F35*1163</f>
        <v>18840.6</v>
      </c>
      <c r="M35" s="132" t="n">
        <f aca="false">G35*9.5</f>
        <v>0</v>
      </c>
      <c r="N35" s="19"/>
      <c r="O35" s="20"/>
      <c r="P35" s="21"/>
    </row>
    <row r="36" customFormat="false" ht="15" hidden="false" customHeight="false" outlineLevel="0" collapsed="false">
      <c r="A36" s="129" t="n">
        <v>30</v>
      </c>
      <c r="B36" s="91" t="s">
        <v>46</v>
      </c>
      <c r="C36" s="130" t="n">
        <v>324</v>
      </c>
      <c r="D36" s="147" t="n">
        <v>2274.9</v>
      </c>
      <c r="E36" s="26" t="n">
        <v>2921.05</v>
      </c>
      <c r="F36" s="134" t="n">
        <v>7.99</v>
      </c>
      <c r="G36" s="211"/>
      <c r="H36" s="26" t="n">
        <v>80.74</v>
      </c>
      <c r="I36" s="26" t="n">
        <v>30.47</v>
      </c>
      <c r="J36" s="131" t="n">
        <f aca="false">K36/D36</f>
        <v>5.36877225372544</v>
      </c>
      <c r="K36" s="132" t="n">
        <f aca="false">L36+M36+E36</f>
        <v>12213.42</v>
      </c>
      <c r="L36" s="132" t="n">
        <f aca="false">F36*1163</f>
        <v>9292.37</v>
      </c>
      <c r="M36" s="132" t="n">
        <f aca="false">G36*9.5</f>
        <v>0</v>
      </c>
      <c r="N36" s="19"/>
      <c r="O36" s="20"/>
      <c r="P36" s="21"/>
    </row>
    <row r="37" customFormat="false" ht="15" hidden="false" customHeight="false" outlineLevel="0" collapsed="false">
      <c r="A37" s="129" t="n">
        <v>31</v>
      </c>
      <c r="B37" s="91" t="s">
        <v>47</v>
      </c>
      <c r="C37" s="130" t="n">
        <v>124</v>
      </c>
      <c r="D37" s="147" t="n">
        <v>1098.2</v>
      </c>
      <c r="E37" s="26" t="n">
        <v>1239.44</v>
      </c>
      <c r="F37" s="26" t="n">
        <v>12</v>
      </c>
      <c r="G37" s="211"/>
      <c r="H37" s="26" t="n">
        <v>28.85</v>
      </c>
      <c r="I37" s="26" t="n">
        <v>13.85</v>
      </c>
      <c r="J37" s="131" t="n">
        <f aca="false">K37/D37</f>
        <v>13.836678200692</v>
      </c>
      <c r="K37" s="132" t="n">
        <f aca="false">L37+M37+E37</f>
        <v>15195.44</v>
      </c>
      <c r="L37" s="132" t="n">
        <f aca="false">F37*1163</f>
        <v>13956</v>
      </c>
      <c r="M37" s="132" t="n">
        <f aca="false">G37*9.5</f>
        <v>0</v>
      </c>
      <c r="N37" s="19"/>
      <c r="O37" s="20"/>
      <c r="P37" s="21"/>
    </row>
    <row r="38" customFormat="false" ht="15" hidden="false" customHeight="false" outlineLevel="0" collapsed="false">
      <c r="A38" s="129" t="n">
        <v>32</v>
      </c>
      <c r="B38" s="91" t="s">
        <v>48</v>
      </c>
      <c r="C38" s="130" t="n">
        <v>364</v>
      </c>
      <c r="D38" s="147" t="n">
        <v>2103.2</v>
      </c>
      <c r="E38" s="26" t="n">
        <v>3094.21</v>
      </c>
      <c r="F38" s="26" t="n">
        <v>27.94</v>
      </c>
      <c r="G38" s="211"/>
      <c r="H38" s="26" t="n">
        <v>108.41</v>
      </c>
      <c r="I38" s="26" t="n">
        <v>37.28</v>
      </c>
      <c r="J38" s="131" t="n">
        <f aca="false">K38/D38</f>
        <v>16.9210869151769</v>
      </c>
      <c r="K38" s="132" t="n">
        <f aca="false">L38+M38+E38</f>
        <v>35588.43</v>
      </c>
      <c r="L38" s="132" t="n">
        <f aca="false">F38*1163</f>
        <v>32494.22</v>
      </c>
      <c r="M38" s="132" t="n">
        <f aca="false">G38*9.5</f>
        <v>0</v>
      </c>
      <c r="N38" s="19"/>
      <c r="O38" s="20"/>
      <c r="P38" s="21"/>
      <c r="S38" s="28"/>
    </row>
    <row r="39" customFormat="false" ht="15" hidden="false" customHeight="false" outlineLevel="0" collapsed="false">
      <c r="A39" s="129" t="n">
        <v>33</v>
      </c>
      <c r="B39" s="91" t="s">
        <v>49</v>
      </c>
      <c r="C39" s="130" t="n">
        <v>378</v>
      </c>
      <c r="D39" s="147" t="n">
        <v>2104</v>
      </c>
      <c r="E39" s="26" t="n">
        <v>3521.28</v>
      </c>
      <c r="F39" s="134" t="n">
        <v>23.1</v>
      </c>
      <c r="G39" s="211"/>
      <c r="H39" s="26" t="n">
        <v>62.87</v>
      </c>
      <c r="I39" s="26" t="n">
        <v>62</v>
      </c>
      <c r="J39" s="131" t="n">
        <f aca="false">K39/D39</f>
        <v>14.4422908745247</v>
      </c>
      <c r="K39" s="132" t="n">
        <f aca="false">L39+M39+E39</f>
        <v>30386.58</v>
      </c>
      <c r="L39" s="132" t="n">
        <f aca="false">F39*1163</f>
        <v>26865.3</v>
      </c>
      <c r="M39" s="132" t="n">
        <f aca="false">G39*9.5</f>
        <v>0</v>
      </c>
      <c r="N39" s="19"/>
      <c r="O39" s="20"/>
      <c r="P39" s="21"/>
    </row>
    <row r="40" customFormat="false" ht="15" hidden="false" customHeight="false" outlineLevel="0" collapsed="false">
      <c r="A40" s="129" t="n">
        <v>34</v>
      </c>
      <c r="B40" s="91" t="s">
        <v>50</v>
      </c>
      <c r="C40" s="130" t="n">
        <v>54</v>
      </c>
      <c r="D40" s="147" t="n">
        <v>1066.2</v>
      </c>
      <c r="E40" s="26" t="n">
        <v>4209.58</v>
      </c>
      <c r="F40" s="26" t="n">
        <v>11.2</v>
      </c>
      <c r="G40" s="211"/>
      <c r="H40" s="211"/>
      <c r="I40" s="134"/>
      <c r="J40" s="131" t="n">
        <f aca="false">K40/D40</f>
        <v>16.1650534608891</v>
      </c>
      <c r="K40" s="132" t="n">
        <f aca="false">L40+M40+E40</f>
        <v>17235.18</v>
      </c>
      <c r="L40" s="132" t="n">
        <f aca="false">F40*1163</f>
        <v>13025.6</v>
      </c>
      <c r="M40" s="132" t="n">
        <f aca="false">G40*9.5</f>
        <v>0</v>
      </c>
      <c r="N40" s="19"/>
      <c r="O40" s="20"/>
      <c r="P40" s="21"/>
      <c r="S40" s="28"/>
    </row>
    <row r="41" customFormat="false" ht="15" hidden="false" customHeight="false" outlineLevel="0" collapsed="false">
      <c r="A41" s="129" t="n">
        <v>35</v>
      </c>
      <c r="B41" s="91" t="s">
        <v>51</v>
      </c>
      <c r="C41" s="130" t="n">
        <v>43</v>
      </c>
      <c r="D41" s="147" t="n">
        <v>550</v>
      </c>
      <c r="E41" s="26" t="n">
        <v>1608.69</v>
      </c>
      <c r="F41" s="26"/>
      <c r="G41" s="26" t="n">
        <v>617.11</v>
      </c>
      <c r="H41" s="26" t="n">
        <v>17.68</v>
      </c>
      <c r="I41" s="134"/>
      <c r="J41" s="131" t="n">
        <f aca="false">K41/D41</f>
        <v>13.5840636363636</v>
      </c>
      <c r="K41" s="132" t="n">
        <f aca="false">L41+M41+E41</f>
        <v>7471.235</v>
      </c>
      <c r="L41" s="132" t="n">
        <f aca="false">F41*1163</f>
        <v>0</v>
      </c>
      <c r="M41" s="132" t="n">
        <f aca="false">G41*9.5</f>
        <v>5862.545</v>
      </c>
      <c r="N41" s="19"/>
      <c r="O41" s="20"/>
      <c r="P41" s="21"/>
    </row>
    <row r="42" customFormat="false" ht="15" hidden="false" customHeight="false" outlineLevel="0" collapsed="false">
      <c r="A42" s="129" t="n">
        <v>36</v>
      </c>
      <c r="B42" s="91" t="s">
        <v>52</v>
      </c>
      <c r="C42" s="130" t="n">
        <v>382</v>
      </c>
      <c r="D42" s="147" t="n">
        <v>2436.4</v>
      </c>
      <c r="E42" s="26" t="n">
        <v>4073.27</v>
      </c>
      <c r="F42" s="134" t="n">
        <v>19.69</v>
      </c>
      <c r="G42" s="211"/>
      <c r="H42" s="26" t="n">
        <v>128.58</v>
      </c>
      <c r="I42" s="26" t="n">
        <v>86.94</v>
      </c>
      <c r="J42" s="131" t="n">
        <f aca="false">K42/D42</f>
        <v>11.0707355114103</v>
      </c>
      <c r="K42" s="132" t="n">
        <f aca="false">L42+M42+E42</f>
        <v>26972.74</v>
      </c>
      <c r="L42" s="132" t="n">
        <f aca="false">F42*1163</f>
        <v>22899.47</v>
      </c>
      <c r="M42" s="132" t="n">
        <f aca="false">G42*9.5</f>
        <v>0</v>
      </c>
      <c r="N42" s="19"/>
      <c r="O42" s="20"/>
      <c r="P42" s="21"/>
    </row>
    <row r="43" customFormat="false" ht="15" hidden="false" customHeight="false" outlineLevel="0" collapsed="false">
      <c r="A43" s="129" t="n">
        <v>37</v>
      </c>
      <c r="B43" s="91" t="s">
        <v>53</v>
      </c>
      <c r="C43" s="130" t="n">
        <v>551</v>
      </c>
      <c r="D43" s="147" t="n">
        <v>2462.1</v>
      </c>
      <c r="E43" s="26" t="n">
        <v>4421.04</v>
      </c>
      <c r="F43" s="26" t="n">
        <v>21.44</v>
      </c>
      <c r="G43" s="211"/>
      <c r="H43" s="26" t="n">
        <v>92.79</v>
      </c>
      <c r="I43" s="26" t="n">
        <v>95.58</v>
      </c>
      <c r="J43" s="131" t="n">
        <f aca="false">K43/D43</f>
        <v>11.9230575524958</v>
      </c>
      <c r="K43" s="132" t="n">
        <f aca="false">L43+M43+E43</f>
        <v>29355.76</v>
      </c>
      <c r="L43" s="132" t="n">
        <f aca="false">F43*1163</f>
        <v>24934.72</v>
      </c>
      <c r="M43" s="132" t="n">
        <f aca="false">G43*9.5</f>
        <v>0</v>
      </c>
      <c r="N43" s="19"/>
      <c r="O43" s="20"/>
      <c r="P43" s="21"/>
    </row>
    <row r="44" customFormat="false" ht="15" hidden="false" customHeight="false" outlineLevel="0" collapsed="false">
      <c r="A44" s="129" t="n">
        <v>38</v>
      </c>
      <c r="B44" s="91" t="s">
        <v>54</v>
      </c>
      <c r="C44" s="130" t="n">
        <v>213</v>
      </c>
      <c r="D44" s="147" t="n">
        <v>2044.3</v>
      </c>
      <c r="E44" s="26" t="n">
        <v>6555.66</v>
      </c>
      <c r="F44" s="26" t="n">
        <v>24.2</v>
      </c>
      <c r="G44" s="211"/>
      <c r="H44" s="74" t="n">
        <v>141.66</v>
      </c>
      <c r="I44" s="26" t="n">
        <v>0</v>
      </c>
      <c r="J44" s="131" t="n">
        <f aca="false">K44/D44</f>
        <v>16.9741525216455</v>
      </c>
      <c r="K44" s="132" t="n">
        <f aca="false">L44+M44+E44</f>
        <v>34700.26</v>
      </c>
      <c r="L44" s="132" t="n">
        <f aca="false">F44*1163</f>
        <v>28144.6</v>
      </c>
      <c r="M44" s="132" t="n">
        <f aca="false">G44*9.5</f>
        <v>0</v>
      </c>
      <c r="N44" s="19"/>
      <c r="O44" s="20"/>
      <c r="P44" s="21"/>
    </row>
    <row r="45" customFormat="false" ht="15" hidden="false" customHeight="false" outlineLevel="0" collapsed="false">
      <c r="A45" s="129" t="n">
        <v>39</v>
      </c>
      <c r="B45" s="91" t="s">
        <v>55</v>
      </c>
      <c r="C45" s="130" t="n">
        <v>359</v>
      </c>
      <c r="D45" s="147" t="n">
        <v>2319.2</v>
      </c>
      <c r="E45" s="26" t="n">
        <v>3793.03</v>
      </c>
      <c r="F45" s="134" t="n">
        <v>18.74</v>
      </c>
      <c r="G45" s="211"/>
      <c r="H45" s="26" t="n">
        <v>167.45</v>
      </c>
      <c r="I45" s="74" t="n">
        <v>232.72</v>
      </c>
      <c r="J45" s="131" t="n">
        <f aca="false">K45/D45</f>
        <v>11.0329639530873</v>
      </c>
      <c r="K45" s="132" t="n">
        <f aca="false">L45+M45+E45</f>
        <v>25587.65</v>
      </c>
      <c r="L45" s="132" t="n">
        <f aca="false">F45*1163</f>
        <v>21794.62</v>
      </c>
      <c r="M45" s="132" t="n">
        <f aca="false">G45*9.5</f>
        <v>0</v>
      </c>
      <c r="N45" s="19"/>
      <c r="O45" s="20"/>
      <c r="P45" s="21"/>
    </row>
    <row r="46" customFormat="false" ht="15" hidden="false" customHeight="false" outlineLevel="0" collapsed="false">
      <c r="A46" s="129" t="n">
        <v>40</v>
      </c>
      <c r="B46" s="91" t="s">
        <v>56</v>
      </c>
      <c r="C46" s="130" t="n">
        <v>185</v>
      </c>
      <c r="D46" s="147" t="n">
        <v>1099.3</v>
      </c>
      <c r="E46" s="26" t="n">
        <v>1977.7</v>
      </c>
      <c r="F46" s="26" t="n">
        <v>8.93</v>
      </c>
      <c r="G46" s="211"/>
      <c r="H46" s="26" t="n">
        <v>42.37</v>
      </c>
      <c r="I46" s="134"/>
      <c r="J46" s="131" t="n">
        <f aca="false">K46/D46</f>
        <v>11.2465114163559</v>
      </c>
      <c r="K46" s="132" t="n">
        <f aca="false">L46+M46+E46</f>
        <v>12363.29</v>
      </c>
      <c r="L46" s="132" t="n">
        <f aca="false">F46*1163</f>
        <v>10385.59</v>
      </c>
      <c r="M46" s="132" t="n">
        <f aca="false">G46*9.5</f>
        <v>0</v>
      </c>
      <c r="N46" s="19"/>
      <c r="O46" s="20"/>
      <c r="P46" s="21"/>
    </row>
    <row r="47" customFormat="false" ht="15" hidden="false" customHeight="false" outlineLevel="0" collapsed="false">
      <c r="A47" s="129" t="n">
        <v>41</v>
      </c>
      <c r="B47" s="91" t="s">
        <v>57</v>
      </c>
      <c r="C47" s="130" t="n">
        <v>307</v>
      </c>
      <c r="D47" s="147" t="n">
        <v>2129.7</v>
      </c>
      <c r="E47" s="26" t="n">
        <v>2763.25</v>
      </c>
      <c r="F47" s="26" t="n">
        <v>19.09</v>
      </c>
      <c r="G47" s="211"/>
      <c r="H47" s="26" t="n">
        <v>143.54</v>
      </c>
      <c r="I47" s="26" t="n">
        <v>65.25</v>
      </c>
      <c r="J47" s="131" t="n">
        <f aca="false">K47/D47</f>
        <v>11.7222707423581</v>
      </c>
      <c r="K47" s="132" t="n">
        <f aca="false">L47+M47+E47</f>
        <v>24964.92</v>
      </c>
      <c r="L47" s="132" t="n">
        <f aca="false">F47*1163</f>
        <v>22201.67</v>
      </c>
      <c r="M47" s="132" t="n">
        <f aca="false">G47*9.5</f>
        <v>0</v>
      </c>
      <c r="N47" s="19"/>
      <c r="O47" s="20"/>
      <c r="P47" s="21"/>
    </row>
    <row r="48" customFormat="false" ht="15" hidden="false" customHeight="false" outlineLevel="0" collapsed="false">
      <c r="A48" s="129" t="n">
        <v>42</v>
      </c>
      <c r="B48" s="91" t="s">
        <v>58</v>
      </c>
      <c r="C48" s="130" t="n">
        <v>228</v>
      </c>
      <c r="D48" s="147" t="n">
        <v>1413.6</v>
      </c>
      <c r="E48" s="26" t="n">
        <v>3369.54</v>
      </c>
      <c r="F48" s="134" t="n">
        <v>11.8</v>
      </c>
      <c r="G48" s="211"/>
      <c r="H48" s="26" t="n">
        <v>63.27</v>
      </c>
      <c r="I48" s="134"/>
      <c r="J48" s="131" t="n">
        <f aca="false">K48/D48</f>
        <v>12.091779852858</v>
      </c>
      <c r="K48" s="132" t="n">
        <f aca="false">L48+M48+E48</f>
        <v>17092.94</v>
      </c>
      <c r="L48" s="132" t="n">
        <f aca="false">F48*1163</f>
        <v>13723.4</v>
      </c>
      <c r="M48" s="132" t="n">
        <f aca="false">G48*9.5</f>
        <v>0</v>
      </c>
      <c r="N48" s="19"/>
      <c r="O48" s="20"/>
      <c r="P48" s="21"/>
    </row>
    <row r="49" customFormat="false" ht="15" hidden="false" customHeight="false" outlineLevel="0" collapsed="false">
      <c r="A49" s="129" t="n">
        <v>43</v>
      </c>
      <c r="B49" s="91" t="s">
        <v>59</v>
      </c>
      <c r="C49" s="130" t="n">
        <v>207</v>
      </c>
      <c r="D49" s="147" t="n">
        <v>896.8</v>
      </c>
      <c r="E49" s="26" t="n">
        <v>8253.33</v>
      </c>
      <c r="F49" s="26"/>
      <c r="G49" s="211"/>
      <c r="H49" s="26" t="n">
        <v>76.56</v>
      </c>
      <c r="I49" s="26"/>
      <c r="J49" s="131" t="n">
        <f aca="false">K49/D49</f>
        <v>9.20308876003568</v>
      </c>
      <c r="K49" s="132" t="n">
        <f aca="false">L49+M49+E49</f>
        <v>8253.33</v>
      </c>
      <c r="L49" s="132" t="n">
        <f aca="false">F49*1163</f>
        <v>0</v>
      </c>
      <c r="M49" s="132" t="n">
        <f aca="false">G49*9.5</f>
        <v>0</v>
      </c>
      <c r="N49" s="19"/>
      <c r="O49" s="20"/>
      <c r="P49" s="21"/>
    </row>
    <row r="50" customFormat="false" ht="15" hidden="false" customHeight="false" outlineLevel="0" collapsed="false">
      <c r="A50" s="129" t="n">
        <v>44</v>
      </c>
      <c r="B50" s="91" t="s">
        <v>60</v>
      </c>
      <c r="C50" s="130" t="n">
        <v>450</v>
      </c>
      <c r="D50" s="147" t="n">
        <v>2462.18</v>
      </c>
      <c r="E50" s="26" t="n">
        <v>4851.21</v>
      </c>
      <c r="F50" s="26" t="n">
        <v>13.35</v>
      </c>
      <c r="G50" s="211"/>
      <c r="H50" s="26" t="n">
        <v>142.55</v>
      </c>
      <c r="I50" s="74" t="n">
        <v>83.74</v>
      </c>
      <c r="J50" s="131" t="n">
        <f aca="false">K50/D50</f>
        <v>8.27610491515649</v>
      </c>
      <c r="K50" s="132" t="n">
        <f aca="false">L50+M50+E50</f>
        <v>20377.26</v>
      </c>
      <c r="L50" s="132" t="n">
        <f aca="false">F50*1163</f>
        <v>15526.05</v>
      </c>
      <c r="M50" s="132" t="n">
        <f aca="false">G50*9.5</f>
        <v>0</v>
      </c>
      <c r="N50" s="19"/>
      <c r="O50" s="20"/>
      <c r="P50" s="21"/>
    </row>
    <row r="51" customFormat="false" ht="15" hidden="false" customHeight="false" outlineLevel="0" collapsed="false">
      <c r="A51" s="129" t="n">
        <v>45</v>
      </c>
      <c r="B51" s="91" t="s">
        <v>61</v>
      </c>
      <c r="C51" s="130" t="n">
        <v>220</v>
      </c>
      <c r="D51" s="147" t="n">
        <v>1330</v>
      </c>
      <c r="E51" s="26" t="n">
        <v>2323.21</v>
      </c>
      <c r="F51" s="134" t="n">
        <v>8.8</v>
      </c>
      <c r="G51" s="211"/>
      <c r="H51" s="26" t="n">
        <v>78.83</v>
      </c>
      <c r="I51" s="134"/>
      <c r="J51" s="131" t="n">
        <f aca="false">K51/D51</f>
        <v>9.44181203007519</v>
      </c>
      <c r="K51" s="132" t="n">
        <f aca="false">L51+M51+E51</f>
        <v>12557.61</v>
      </c>
      <c r="L51" s="132" t="n">
        <f aca="false">F51*1163</f>
        <v>10234.4</v>
      </c>
      <c r="M51" s="132" t="n">
        <f aca="false">G51*9.5</f>
        <v>0</v>
      </c>
      <c r="N51" s="19"/>
      <c r="O51" s="20"/>
      <c r="P51" s="21"/>
    </row>
    <row r="52" customFormat="false" ht="15" hidden="false" customHeight="false" outlineLevel="0" collapsed="false">
      <c r="A52" s="129" t="n">
        <v>46</v>
      </c>
      <c r="B52" s="91" t="s">
        <v>62</v>
      </c>
      <c r="C52" s="130" t="n">
        <v>350</v>
      </c>
      <c r="D52" s="147" t="n">
        <v>2831.4</v>
      </c>
      <c r="E52" s="26" t="n">
        <v>5954.21</v>
      </c>
      <c r="F52" s="26" t="n">
        <v>15.31</v>
      </c>
      <c r="G52" s="211"/>
      <c r="H52" s="26" t="n">
        <v>93.3</v>
      </c>
      <c r="I52" s="26" t="n">
        <v>49.95</v>
      </c>
      <c r="J52" s="131" t="n">
        <f aca="false">K52/D52</f>
        <v>8.39151656424384</v>
      </c>
      <c r="K52" s="132" t="n">
        <f aca="false">L52+M52+E52</f>
        <v>23759.74</v>
      </c>
      <c r="L52" s="132" t="n">
        <f aca="false">F52*1163</f>
        <v>17805.53</v>
      </c>
      <c r="M52" s="132" t="n">
        <f aca="false">G52*9.5</f>
        <v>0</v>
      </c>
      <c r="N52" s="19"/>
      <c r="O52" s="20"/>
      <c r="P52" s="21"/>
    </row>
    <row r="53" customFormat="false" ht="15" hidden="false" customHeight="false" outlineLevel="0" collapsed="false">
      <c r="A53" s="129" t="n">
        <v>47</v>
      </c>
      <c r="B53" s="91" t="s">
        <v>63</v>
      </c>
      <c r="C53" s="130" t="n">
        <v>320</v>
      </c>
      <c r="D53" s="147" t="n">
        <v>1642.5</v>
      </c>
      <c r="E53" s="26" t="n">
        <v>3149.94</v>
      </c>
      <c r="F53" s="26" t="n">
        <v>32.15</v>
      </c>
      <c r="G53" s="211"/>
      <c r="H53" s="26" t="n">
        <v>101.19</v>
      </c>
      <c r="I53" s="134"/>
      <c r="J53" s="131" t="n">
        <f aca="false">K53/D53</f>
        <v>24.6821248097412</v>
      </c>
      <c r="K53" s="132" t="n">
        <f aca="false">L53+M53+E53</f>
        <v>40540.39</v>
      </c>
      <c r="L53" s="132" t="n">
        <f aca="false">F53*1163</f>
        <v>37390.45</v>
      </c>
      <c r="M53" s="132" t="n">
        <f aca="false">G53*9.5</f>
        <v>0</v>
      </c>
      <c r="N53" s="19"/>
      <c r="O53" s="20"/>
      <c r="P53" s="21"/>
    </row>
    <row r="54" customFormat="false" ht="15" hidden="false" customHeight="false" outlineLevel="0" collapsed="false">
      <c r="A54" s="129" t="n">
        <v>48</v>
      </c>
      <c r="B54" s="91" t="s">
        <v>64</v>
      </c>
      <c r="C54" s="130" t="n">
        <v>464</v>
      </c>
      <c r="D54" s="147" t="n">
        <v>2437.4</v>
      </c>
      <c r="E54" s="26" t="n">
        <v>5395.47</v>
      </c>
      <c r="F54" s="134" t="n">
        <v>17.46</v>
      </c>
      <c r="G54" s="211"/>
      <c r="H54" s="26" t="n">
        <v>183.4</v>
      </c>
      <c r="I54" s="26"/>
      <c r="J54" s="131" t="n">
        <f aca="false">K54/D54</f>
        <v>10.5446172150652</v>
      </c>
      <c r="K54" s="132" t="n">
        <f aca="false">L54+M54+E54</f>
        <v>25701.45</v>
      </c>
      <c r="L54" s="132" t="n">
        <f aca="false">F54*1163</f>
        <v>20305.98</v>
      </c>
      <c r="M54" s="132" t="n">
        <f aca="false">G54*9.5</f>
        <v>0</v>
      </c>
      <c r="N54" s="19"/>
      <c r="O54" s="20"/>
      <c r="P54" s="21"/>
    </row>
    <row r="55" customFormat="false" ht="15" hidden="false" customHeight="false" outlineLevel="0" collapsed="false">
      <c r="A55" s="129" t="n">
        <v>49</v>
      </c>
      <c r="B55" s="91" t="s">
        <v>65</v>
      </c>
      <c r="C55" s="130" t="n">
        <v>117</v>
      </c>
      <c r="D55" s="147" t="n">
        <v>966</v>
      </c>
      <c r="E55" s="26" t="n">
        <v>1898.67</v>
      </c>
      <c r="F55" s="26" t="n">
        <v>8.2</v>
      </c>
      <c r="G55" s="211"/>
      <c r="H55" s="214"/>
      <c r="I55" s="211"/>
      <c r="J55" s="131" t="n">
        <f aca="false">K55/D55</f>
        <v>11.8377536231884</v>
      </c>
      <c r="K55" s="132" t="n">
        <f aca="false">L55+M55+E55</f>
        <v>11435.27</v>
      </c>
      <c r="L55" s="132" t="n">
        <f aca="false">F55*1163</f>
        <v>9536.6</v>
      </c>
      <c r="M55" s="132" t="n">
        <f aca="false">G55*9.5</f>
        <v>0</v>
      </c>
      <c r="N55" s="19"/>
      <c r="O55" s="20"/>
      <c r="P55" s="21"/>
    </row>
    <row r="56" customFormat="false" ht="15" hidden="false" customHeight="false" outlineLevel="0" collapsed="false">
      <c r="A56" s="137"/>
      <c r="B56" s="138" t="s">
        <v>66</v>
      </c>
      <c r="C56" s="139" t="n">
        <f aca="false">SUM(C7:C55)</f>
        <v>13220</v>
      </c>
      <c r="D56" s="139" t="n">
        <f aca="false">SUM(D7:D55)</f>
        <v>82573.62</v>
      </c>
      <c r="E56" s="140" t="n">
        <f aca="false">SUM(E7:E55)</f>
        <v>164420.77</v>
      </c>
      <c r="F56" s="140" t="n">
        <f aca="false">SUM(F7:F55)</f>
        <v>857.79</v>
      </c>
      <c r="G56" s="140" t="n">
        <f aca="false">SUM(G7:G55)</f>
        <v>5477.6</v>
      </c>
      <c r="H56" s="140" t="n">
        <f aca="false">SUM(H7:H55)</f>
        <v>4152.37</v>
      </c>
      <c r="I56" s="140" t="n">
        <f aca="false">SUM(I7:I55)</f>
        <v>1635.71</v>
      </c>
      <c r="J56" s="141"/>
      <c r="K56" s="142"/>
      <c r="L56" s="142"/>
      <c r="M56" s="142"/>
      <c r="N56" s="19"/>
      <c r="O56" s="20"/>
      <c r="P56" s="21"/>
    </row>
    <row r="57" customFormat="false" ht="15" hidden="false" customHeight="false" outlineLevel="0" collapsed="false">
      <c r="A57" s="143"/>
      <c r="B57" s="138" t="s">
        <v>67</v>
      </c>
      <c r="C57" s="139"/>
      <c r="D57" s="139"/>
      <c r="E57" s="140"/>
      <c r="F57" s="140"/>
      <c r="G57" s="140"/>
      <c r="H57" s="140"/>
      <c r="I57" s="140"/>
      <c r="J57" s="144" t="n">
        <f aca="false">SUM(J7:J55)/49</f>
        <v>15.8440112773949</v>
      </c>
      <c r="K57" s="142"/>
      <c r="L57" s="142"/>
      <c r="M57" s="142"/>
      <c r="N57" s="19"/>
      <c r="O57" s="20"/>
      <c r="P57" s="21"/>
    </row>
    <row r="58" customFormat="false" ht="15" hidden="false" customHeight="false" outlineLevel="0" collapsed="false">
      <c r="A58" s="125"/>
      <c r="B58" s="125"/>
      <c r="C58" s="125"/>
      <c r="D58" s="125"/>
      <c r="E58" s="124"/>
      <c r="F58" s="124"/>
      <c r="G58" s="124"/>
      <c r="H58" s="124"/>
      <c r="I58" s="124"/>
      <c r="J58" s="124"/>
      <c r="K58" s="124"/>
      <c r="L58" s="124"/>
      <c r="M58" s="124"/>
      <c r="N58" s="19"/>
      <c r="O58" s="20"/>
      <c r="P58" s="21"/>
    </row>
    <row r="59" customFormat="false" ht="15" hidden="false" customHeight="false" outlineLevel="0" collapsed="false">
      <c r="A59" s="125"/>
      <c r="B59" s="125"/>
      <c r="C59" s="125"/>
      <c r="D59" s="125"/>
      <c r="E59" s="124"/>
      <c r="F59" s="124"/>
      <c r="G59" s="124"/>
      <c r="H59" s="124"/>
      <c r="I59" s="124"/>
      <c r="J59" s="124"/>
      <c r="K59" s="124"/>
      <c r="L59" s="124"/>
      <c r="M59" s="124"/>
      <c r="N59" s="19"/>
      <c r="O59" s="20"/>
      <c r="P59" s="21"/>
    </row>
    <row r="60" customFormat="false" ht="13.5" hidden="false" customHeight="true" outlineLevel="0" collapsed="false">
      <c r="A60" s="126" t="s">
        <v>1</v>
      </c>
      <c r="B60" s="127" t="s">
        <v>2</v>
      </c>
      <c r="C60" s="127" t="s">
        <v>3</v>
      </c>
      <c r="D60" s="127" t="s">
        <v>4</v>
      </c>
      <c r="E60" s="126" t="s">
        <v>5</v>
      </c>
      <c r="F60" s="126"/>
      <c r="G60" s="126"/>
      <c r="H60" s="126"/>
      <c r="I60" s="126"/>
      <c r="J60" s="127" t="s">
        <v>6</v>
      </c>
      <c r="K60" s="127" t="s">
        <v>7</v>
      </c>
      <c r="L60" s="127"/>
      <c r="M60" s="127"/>
      <c r="N60" s="19"/>
      <c r="O60" s="20"/>
      <c r="P60" s="21"/>
    </row>
    <row r="61" customFormat="false" ht="35.05" hidden="false" customHeight="false" outlineLevel="0" collapsed="false">
      <c r="A61" s="126"/>
      <c r="B61" s="127"/>
      <c r="C61" s="127"/>
      <c r="D61" s="127"/>
      <c r="E61" s="126" t="s">
        <v>8</v>
      </c>
      <c r="F61" s="126" t="s">
        <v>9</v>
      </c>
      <c r="G61" s="126" t="s">
        <v>10</v>
      </c>
      <c r="H61" s="126" t="s">
        <v>11</v>
      </c>
      <c r="I61" s="126" t="s">
        <v>12</v>
      </c>
      <c r="J61" s="127"/>
      <c r="K61" s="127" t="s">
        <v>13</v>
      </c>
      <c r="L61" s="127" t="s">
        <v>14</v>
      </c>
      <c r="M61" s="127" t="s">
        <v>15</v>
      </c>
      <c r="N61" s="19"/>
      <c r="O61" s="20"/>
      <c r="P61" s="21"/>
    </row>
    <row r="62" customFormat="false" ht="13.5" hidden="false" customHeight="true" outlineLevel="0" collapsed="false">
      <c r="A62" s="128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9"/>
      <c r="O62" s="20"/>
      <c r="P62" s="21"/>
      <c r="Q62" s="1"/>
      <c r="R62" s="1"/>
      <c r="S62" s="1"/>
    </row>
    <row r="63" customFormat="false" ht="15" hidden="false" customHeight="false" outlineLevel="0" collapsed="false">
      <c r="A63" s="129" t="n">
        <v>1</v>
      </c>
      <c r="B63" s="91" t="s">
        <v>69</v>
      </c>
      <c r="C63" s="130" t="n">
        <v>334</v>
      </c>
      <c r="D63" s="147" t="n">
        <v>495</v>
      </c>
      <c r="E63" s="26" t="n">
        <v>4932.33</v>
      </c>
      <c r="F63" s="211"/>
      <c r="G63" s="26" t="n">
        <v>2932.75</v>
      </c>
      <c r="H63" s="26" t="n">
        <v>158.56</v>
      </c>
      <c r="I63" s="134"/>
      <c r="J63" s="131" t="n">
        <f aca="false">K63/D63</f>
        <v>66.249404040404</v>
      </c>
      <c r="K63" s="132" t="n">
        <f aca="false">L63+M63+E63</f>
        <v>32793.455</v>
      </c>
      <c r="L63" s="132" t="n">
        <f aca="false">F63*1163</f>
        <v>0</v>
      </c>
      <c r="M63" s="132" t="n">
        <f aca="false">G63*9.5</f>
        <v>27861.125</v>
      </c>
      <c r="N63" s="19"/>
      <c r="O63" s="20"/>
      <c r="P63" s="21"/>
    </row>
    <row r="64" customFormat="false" ht="23.85" hidden="false" customHeight="false" outlineLevel="0" collapsed="false">
      <c r="A64" s="129" t="n">
        <v>2</v>
      </c>
      <c r="B64" s="91" t="s">
        <v>70</v>
      </c>
      <c r="C64" s="130" t="n">
        <v>110</v>
      </c>
      <c r="D64" s="147" t="n">
        <v>526.3</v>
      </c>
      <c r="E64" s="26" t="n">
        <v>1577.27</v>
      </c>
      <c r="F64" s="26" t="n">
        <v>7.53</v>
      </c>
      <c r="G64" s="211"/>
      <c r="H64" s="26" t="n">
        <v>25.17</v>
      </c>
      <c r="I64" s="134"/>
      <c r="J64" s="131" t="n">
        <f aca="false">K64/D64</f>
        <v>19.6364430932928</v>
      </c>
      <c r="K64" s="132" t="n">
        <f aca="false">L64+M64+E64</f>
        <v>10334.66</v>
      </c>
      <c r="L64" s="132" t="n">
        <f aca="false">F64*1163</f>
        <v>8757.39</v>
      </c>
      <c r="M64" s="132" t="n">
        <f aca="false">G64*9.5</f>
        <v>0</v>
      </c>
      <c r="N64" s="19"/>
      <c r="O64" s="20"/>
      <c r="P64" s="21"/>
    </row>
    <row r="65" customFormat="false" ht="15" hidden="false" customHeight="false" outlineLevel="0" collapsed="false">
      <c r="A65" s="129" t="n">
        <v>3</v>
      </c>
      <c r="B65" s="91" t="s">
        <v>71</v>
      </c>
      <c r="C65" s="130" t="n">
        <v>601</v>
      </c>
      <c r="D65" s="147" t="n">
        <v>1812.7</v>
      </c>
      <c r="E65" s="26" t="n">
        <v>330.02</v>
      </c>
      <c r="F65" s="26" t="n">
        <v>37.09</v>
      </c>
      <c r="G65" s="211"/>
      <c r="H65" s="26" t="n">
        <v>3.95</v>
      </c>
      <c r="I65" s="134"/>
      <c r="J65" s="131" t="n">
        <f aca="false">K65/D65</f>
        <v>23.9784244497159</v>
      </c>
      <c r="K65" s="132" t="n">
        <f aca="false">L65+M65+E65</f>
        <v>43465.69</v>
      </c>
      <c r="L65" s="132" t="n">
        <f aca="false">F65*1163</f>
        <v>43135.67</v>
      </c>
      <c r="M65" s="132" t="n">
        <f aca="false">G65*9.5</f>
        <v>0</v>
      </c>
      <c r="N65" s="19"/>
      <c r="O65" s="20"/>
      <c r="P65" s="21"/>
    </row>
    <row r="66" customFormat="false" ht="15" hidden="false" customHeight="false" outlineLevel="0" collapsed="false">
      <c r="A66" s="129" t="n">
        <v>4</v>
      </c>
      <c r="B66" s="91" t="s">
        <v>72</v>
      </c>
      <c r="C66" s="130" t="n">
        <v>999</v>
      </c>
      <c r="D66" s="147" t="n">
        <v>4097.4</v>
      </c>
      <c r="E66" s="26" t="n">
        <v>3044.94</v>
      </c>
      <c r="F66" s="134" t="n">
        <v>66.13</v>
      </c>
      <c r="G66" s="211"/>
      <c r="H66" s="26" t="n">
        <v>152.73</v>
      </c>
      <c r="I66" s="134"/>
      <c r="J66" s="131" t="n">
        <f aca="false">K66/D66</f>
        <v>19.5133816566603</v>
      </c>
      <c r="K66" s="132" t="n">
        <f aca="false">L66+M66+E66</f>
        <v>79954.13</v>
      </c>
      <c r="L66" s="132" t="n">
        <f aca="false">F66*1163</f>
        <v>76909.19</v>
      </c>
      <c r="M66" s="132" t="n">
        <f aca="false">G66*9.5</f>
        <v>0</v>
      </c>
      <c r="N66" s="19"/>
      <c r="O66" s="20"/>
      <c r="P66" s="21"/>
    </row>
    <row r="67" customFormat="false" ht="23.85" hidden="false" customHeight="false" outlineLevel="0" collapsed="false">
      <c r="A67" s="129" t="n">
        <v>5</v>
      </c>
      <c r="B67" s="91" t="s">
        <v>73</v>
      </c>
      <c r="C67" s="130" t="n">
        <v>687</v>
      </c>
      <c r="D67" s="147" t="n">
        <v>2717.99</v>
      </c>
      <c r="E67" s="26" t="n">
        <v>1213.98</v>
      </c>
      <c r="F67" s="26" t="n">
        <v>48.19</v>
      </c>
      <c r="G67" s="211"/>
      <c r="H67" s="26" t="n">
        <v>34</v>
      </c>
      <c r="I67" s="134"/>
      <c r="J67" s="131" t="n">
        <f aca="false">K67/D67</f>
        <v>21.0666521951884</v>
      </c>
      <c r="K67" s="132" t="n">
        <f aca="false">L67+M67+E67</f>
        <v>57258.95</v>
      </c>
      <c r="L67" s="132" t="n">
        <f aca="false">F67*1163</f>
        <v>56044.97</v>
      </c>
      <c r="M67" s="132" t="n">
        <f aca="false">G67*9.5</f>
        <v>0</v>
      </c>
      <c r="N67" s="19"/>
      <c r="O67" s="20"/>
      <c r="P67" s="21"/>
    </row>
    <row r="68" customFormat="false" ht="15" hidden="false" customHeight="false" outlineLevel="0" collapsed="false">
      <c r="A68" s="129" t="n">
        <v>6</v>
      </c>
      <c r="B68" s="91" t="s">
        <v>74</v>
      </c>
      <c r="C68" s="130" t="n">
        <v>26</v>
      </c>
      <c r="D68" s="147" t="n">
        <v>455.1</v>
      </c>
      <c r="E68" s="26" t="n">
        <v>284.01</v>
      </c>
      <c r="F68" s="26" t="n">
        <v>7.36</v>
      </c>
      <c r="G68" s="211"/>
      <c r="H68" s="26" t="n">
        <v>9.01</v>
      </c>
      <c r="I68" s="134"/>
      <c r="J68" s="131" t="n">
        <f aca="false">K68/D68</f>
        <v>19.4324104592397</v>
      </c>
      <c r="K68" s="132" t="n">
        <f aca="false">L68+M68+E68</f>
        <v>8843.69</v>
      </c>
      <c r="L68" s="132" t="n">
        <f aca="false">F68*1163</f>
        <v>8559.68</v>
      </c>
      <c r="M68" s="132" t="n">
        <f aca="false">G68*9.5</f>
        <v>0</v>
      </c>
      <c r="N68" s="19"/>
      <c r="O68" s="20"/>
      <c r="P68" s="21"/>
    </row>
    <row r="69" customFormat="false" ht="15" hidden="false" customHeight="false" outlineLevel="0" collapsed="false">
      <c r="A69" s="129" t="n">
        <v>7</v>
      </c>
      <c r="B69" s="91" t="s">
        <v>75</v>
      </c>
      <c r="C69" s="130" t="n">
        <v>788</v>
      </c>
      <c r="D69" s="147" t="n">
        <v>6353.7</v>
      </c>
      <c r="E69" s="26" t="n">
        <v>11127.72</v>
      </c>
      <c r="F69" s="134" t="n">
        <v>87.48</v>
      </c>
      <c r="G69" s="211"/>
      <c r="H69" s="26" t="n">
        <v>306.02</v>
      </c>
      <c r="I69" s="26" t="n">
        <v>363.74</v>
      </c>
      <c r="J69" s="131" t="n">
        <f aca="false">K69/D69</f>
        <v>17.7639737475802</v>
      </c>
      <c r="K69" s="132" t="n">
        <f aca="false">L69+M69+E69</f>
        <v>112866.96</v>
      </c>
      <c r="L69" s="132" t="n">
        <f aca="false">F69*1163</f>
        <v>101739.24</v>
      </c>
      <c r="M69" s="132" t="n">
        <f aca="false">G69*9.5</f>
        <v>0</v>
      </c>
      <c r="N69" s="19"/>
      <c r="O69" s="20"/>
      <c r="P69" s="21"/>
    </row>
    <row r="70" customFormat="false" ht="15" hidden="false" customHeight="false" outlineLevel="0" collapsed="false">
      <c r="A70" s="129" t="n">
        <v>8</v>
      </c>
      <c r="B70" s="91" t="s">
        <v>76</v>
      </c>
      <c r="C70" s="130" t="n">
        <v>1001</v>
      </c>
      <c r="D70" s="147" t="n">
        <v>5467</v>
      </c>
      <c r="E70" s="26" t="n">
        <v>8456.92</v>
      </c>
      <c r="F70" s="26" t="n">
        <v>58.16</v>
      </c>
      <c r="G70" s="211"/>
      <c r="H70" s="26" t="n">
        <v>131.46</v>
      </c>
      <c r="I70" s="26" t="n">
        <v>44.42</v>
      </c>
      <c r="J70" s="131" t="n">
        <f aca="false">K70/D70</f>
        <v>13.9193341869398</v>
      </c>
      <c r="K70" s="132" t="n">
        <f aca="false">L70+M70+E70</f>
        <v>76097</v>
      </c>
      <c r="L70" s="132" t="n">
        <f aca="false">F70*1163</f>
        <v>67640.08</v>
      </c>
      <c r="M70" s="132" t="n">
        <f aca="false">G70*9.5</f>
        <v>0</v>
      </c>
      <c r="N70" s="19"/>
      <c r="O70" s="20"/>
      <c r="P70" s="21"/>
    </row>
    <row r="71" customFormat="false" ht="15" hidden="false" customHeight="false" outlineLevel="0" collapsed="false">
      <c r="A71" s="129" t="n">
        <v>9</v>
      </c>
      <c r="B71" s="91" t="s">
        <v>77</v>
      </c>
      <c r="C71" s="130" t="n">
        <v>417</v>
      </c>
      <c r="D71" s="147" t="n">
        <v>2305.1</v>
      </c>
      <c r="E71" s="26" t="n">
        <v>1369.93</v>
      </c>
      <c r="F71" s="26" t="n">
        <v>31.01</v>
      </c>
      <c r="G71" s="211"/>
      <c r="H71" s="26" t="n">
        <v>34.67</v>
      </c>
      <c r="I71" s="134"/>
      <c r="J71" s="131" t="n">
        <f aca="false">K71/D71</f>
        <v>16.2398854713462</v>
      </c>
      <c r="K71" s="132" t="n">
        <f aca="false">L71+M71+E71</f>
        <v>37434.56</v>
      </c>
      <c r="L71" s="132" t="n">
        <f aca="false">F71*1163</f>
        <v>36064.63</v>
      </c>
      <c r="M71" s="132" t="n">
        <f aca="false">G71*9.5</f>
        <v>0</v>
      </c>
      <c r="N71" s="19"/>
      <c r="O71" s="20"/>
      <c r="P71" s="21"/>
    </row>
    <row r="72" customFormat="false" ht="15" hidden="false" customHeight="false" outlineLevel="0" collapsed="false">
      <c r="A72" s="129" t="n">
        <v>10</v>
      </c>
      <c r="B72" s="91" t="s">
        <v>78</v>
      </c>
      <c r="C72" s="130" t="n">
        <v>819</v>
      </c>
      <c r="D72" s="147" t="n">
        <v>3510</v>
      </c>
      <c r="E72" s="26" t="n">
        <v>2777.67</v>
      </c>
      <c r="F72" s="134"/>
      <c r="G72" s="26" t="n">
        <v>4646.29</v>
      </c>
      <c r="H72" s="26" t="n">
        <v>82.46</v>
      </c>
      <c r="I72" s="134"/>
      <c r="J72" s="131" t="n">
        <f aca="false">K72/D72</f>
        <v>13.3667877492878</v>
      </c>
      <c r="K72" s="132" t="n">
        <f aca="false">L72+M72+E72</f>
        <v>46917.425</v>
      </c>
      <c r="L72" s="132" t="n">
        <f aca="false">F72*1163</f>
        <v>0</v>
      </c>
      <c r="M72" s="132" t="n">
        <f aca="false">G72*9.5</f>
        <v>44139.755</v>
      </c>
      <c r="N72" s="19"/>
      <c r="O72" s="20"/>
      <c r="P72" s="21"/>
    </row>
    <row r="73" customFormat="false" ht="15" hidden="false" customHeight="false" outlineLevel="0" collapsed="false">
      <c r="A73" s="129" t="n">
        <v>11</v>
      </c>
      <c r="B73" s="91" t="s">
        <v>79</v>
      </c>
      <c r="C73" s="130" t="n">
        <v>282</v>
      </c>
      <c r="D73" s="147" t="n">
        <v>3225</v>
      </c>
      <c r="E73" s="26" t="n">
        <v>4935.94</v>
      </c>
      <c r="F73" s="26" t="n">
        <v>61.67</v>
      </c>
      <c r="G73" s="214"/>
      <c r="H73" s="26" t="n">
        <v>45</v>
      </c>
      <c r="I73" s="134"/>
      <c r="J73" s="131" t="n">
        <f aca="false">K73/D73</f>
        <v>23.7699689922481</v>
      </c>
      <c r="K73" s="132" t="n">
        <f aca="false">L73+M73+E73</f>
        <v>76658.15</v>
      </c>
      <c r="L73" s="132" t="n">
        <f aca="false">F73*1163</f>
        <v>71722.21</v>
      </c>
      <c r="M73" s="132" t="n">
        <f aca="false">G73*9.5</f>
        <v>0</v>
      </c>
      <c r="N73" s="19"/>
      <c r="O73" s="20"/>
      <c r="P73" s="21"/>
    </row>
    <row r="74" customFormat="false" ht="15" hidden="false" customHeight="false" outlineLevel="0" collapsed="false">
      <c r="A74" s="129" t="n">
        <v>12</v>
      </c>
      <c r="B74" s="91" t="s">
        <v>80</v>
      </c>
      <c r="C74" s="130" t="n">
        <v>859</v>
      </c>
      <c r="D74" s="147" t="n">
        <v>3975.1</v>
      </c>
      <c r="E74" s="26" t="n">
        <v>4205.83</v>
      </c>
      <c r="F74" s="26" t="n">
        <v>38.74</v>
      </c>
      <c r="G74" s="211"/>
      <c r="H74" s="26" t="n">
        <v>54.36</v>
      </c>
      <c r="I74" s="134"/>
      <c r="J74" s="131" t="n">
        <f aca="false">K74/D74</f>
        <v>12.3922542829111</v>
      </c>
      <c r="K74" s="132" t="n">
        <f aca="false">L74+M74+E74</f>
        <v>49260.45</v>
      </c>
      <c r="L74" s="132" t="n">
        <f aca="false">F74*1163</f>
        <v>45054.62</v>
      </c>
      <c r="M74" s="132" t="n">
        <f aca="false">G74*9.5</f>
        <v>0</v>
      </c>
      <c r="N74" s="19"/>
      <c r="O74" s="20"/>
      <c r="P74" s="21"/>
    </row>
    <row r="75" customFormat="false" ht="15" hidden="false" customHeight="false" outlineLevel="0" collapsed="false">
      <c r="A75" s="129" t="n">
        <v>13</v>
      </c>
      <c r="B75" s="91" t="s">
        <v>81</v>
      </c>
      <c r="C75" s="130" t="n">
        <v>1502</v>
      </c>
      <c r="D75" s="147" t="n">
        <v>5543.9</v>
      </c>
      <c r="E75" s="26" t="n">
        <v>4432.37</v>
      </c>
      <c r="F75" s="134" t="n">
        <v>42.06</v>
      </c>
      <c r="G75" s="211"/>
      <c r="H75" s="26" t="n">
        <v>111.71</v>
      </c>
      <c r="I75" s="134"/>
      <c r="J75" s="131" t="n">
        <f aca="false">K75/D75</f>
        <v>9.62285575136637</v>
      </c>
      <c r="K75" s="132" t="n">
        <f aca="false">L75+M75+E75</f>
        <v>53348.15</v>
      </c>
      <c r="L75" s="132" t="n">
        <f aca="false">F75*1163</f>
        <v>48915.78</v>
      </c>
      <c r="M75" s="132" t="n">
        <f aca="false">G75*9.5</f>
        <v>0</v>
      </c>
      <c r="N75" s="19"/>
      <c r="O75" s="20"/>
      <c r="P75" s="21"/>
    </row>
    <row r="76" customFormat="false" ht="15" hidden="false" customHeight="false" outlineLevel="0" collapsed="false">
      <c r="A76" s="129" t="n">
        <v>14</v>
      </c>
      <c r="B76" s="91" t="s">
        <v>82</v>
      </c>
      <c r="C76" s="130" t="n">
        <v>160</v>
      </c>
      <c r="D76" s="147" t="n">
        <v>1310</v>
      </c>
      <c r="E76" s="26" t="n">
        <v>1504.46</v>
      </c>
      <c r="F76" s="26"/>
      <c r="G76" s="26" t="n">
        <v>1526.39</v>
      </c>
      <c r="H76" s="134" t="n">
        <v>12.23</v>
      </c>
      <c r="I76" s="134"/>
      <c r="J76" s="131" t="n">
        <f aca="false">K76/D76</f>
        <v>12.2176832061069</v>
      </c>
      <c r="K76" s="132" t="n">
        <f aca="false">L76+M76+E76</f>
        <v>16005.165</v>
      </c>
      <c r="L76" s="132" t="n">
        <f aca="false">F76*1163</f>
        <v>0</v>
      </c>
      <c r="M76" s="132" t="n">
        <f aca="false">G76*9.5</f>
        <v>14500.705</v>
      </c>
      <c r="N76" s="19"/>
      <c r="O76" s="20"/>
      <c r="P76" s="21"/>
    </row>
    <row r="77" customFormat="false" ht="15" hidden="false" customHeight="false" outlineLevel="0" collapsed="false">
      <c r="A77" s="129" t="n">
        <v>15</v>
      </c>
      <c r="B77" s="91" t="s">
        <v>83</v>
      </c>
      <c r="C77" s="130" t="n">
        <v>483</v>
      </c>
      <c r="D77" s="147" t="n">
        <v>3135</v>
      </c>
      <c r="E77" s="26" t="n">
        <v>7832.52</v>
      </c>
      <c r="F77" s="26"/>
      <c r="G77" s="214"/>
      <c r="H77" s="26" t="n">
        <v>141.87</v>
      </c>
      <c r="I77" s="134"/>
      <c r="J77" s="131" t="n">
        <f aca="false">K77/D77</f>
        <v>2.49841148325359</v>
      </c>
      <c r="K77" s="132" t="n">
        <f aca="false">L77+M77+E77</f>
        <v>7832.52</v>
      </c>
      <c r="L77" s="132" t="n">
        <f aca="false">F77*1163</f>
        <v>0</v>
      </c>
      <c r="M77" s="132" t="n">
        <f aca="false">G77*9.5</f>
        <v>0</v>
      </c>
      <c r="N77" s="19"/>
      <c r="O77" s="20"/>
      <c r="P77" s="21"/>
    </row>
    <row r="78" customFormat="false" ht="15" hidden="false" customHeight="false" outlineLevel="0" collapsed="false">
      <c r="A78" s="129" t="n">
        <v>16</v>
      </c>
      <c r="B78" s="91" t="s">
        <v>84</v>
      </c>
      <c r="C78" s="130" t="n">
        <v>550</v>
      </c>
      <c r="D78" s="147" t="n">
        <v>1626.9</v>
      </c>
      <c r="E78" s="26" t="n">
        <v>5819.39</v>
      </c>
      <c r="F78" s="134"/>
      <c r="G78" s="26" t="n">
        <v>2027.66</v>
      </c>
      <c r="H78" s="134" t="n">
        <v>55.2</v>
      </c>
      <c r="I78" s="134"/>
      <c r="J78" s="131" t="n">
        <f aca="false">K78/D78</f>
        <v>15.417149179421</v>
      </c>
      <c r="K78" s="132" t="n">
        <f aca="false">L78+M78+E78</f>
        <v>25082.16</v>
      </c>
      <c r="L78" s="132" t="n">
        <f aca="false">F78*1163</f>
        <v>0</v>
      </c>
      <c r="M78" s="132" t="n">
        <f aca="false">G78*9.5</f>
        <v>19262.77</v>
      </c>
      <c r="N78" s="19"/>
      <c r="O78" s="20"/>
      <c r="P78" s="21"/>
    </row>
    <row r="79" customFormat="false" ht="15" hidden="false" customHeight="false" outlineLevel="0" collapsed="false">
      <c r="A79" s="129" t="n">
        <v>17</v>
      </c>
      <c r="B79" s="91" t="s">
        <v>85</v>
      </c>
      <c r="C79" s="130" t="n">
        <v>637</v>
      </c>
      <c r="D79" s="147" t="n">
        <v>5302.9</v>
      </c>
      <c r="E79" s="26" t="n">
        <v>2584.4</v>
      </c>
      <c r="F79" s="26" t="n">
        <v>45.59</v>
      </c>
      <c r="G79" s="211"/>
      <c r="H79" s="26" t="n">
        <v>55.12</v>
      </c>
      <c r="I79" s="134"/>
      <c r="J79" s="131" t="n">
        <f aca="false">K79/D79</f>
        <v>10.4858794244659</v>
      </c>
      <c r="K79" s="132" t="n">
        <f aca="false">L79+M79+E79</f>
        <v>55605.57</v>
      </c>
      <c r="L79" s="132" t="n">
        <f aca="false">F79*1163</f>
        <v>53021.17</v>
      </c>
      <c r="M79" s="132" t="n">
        <f aca="false">G79*9.5</f>
        <v>0</v>
      </c>
      <c r="N79" s="19"/>
      <c r="O79" s="20"/>
      <c r="P79" s="21"/>
    </row>
    <row r="80" customFormat="false" ht="15" hidden="false" customHeight="false" outlineLevel="0" collapsed="false">
      <c r="A80" s="129" t="n">
        <v>18</v>
      </c>
      <c r="B80" s="91" t="s">
        <v>86</v>
      </c>
      <c r="C80" s="130" t="n">
        <v>351</v>
      </c>
      <c r="D80" s="147" t="n">
        <v>1314</v>
      </c>
      <c r="E80" s="26" t="n">
        <v>675.63</v>
      </c>
      <c r="F80" s="26" t="n">
        <v>15.8</v>
      </c>
      <c r="G80" s="211"/>
      <c r="H80" s="26" t="n">
        <v>186.41</v>
      </c>
      <c r="I80" s="26" t="n">
        <v>18.88</v>
      </c>
      <c r="J80" s="131" t="n">
        <f aca="false">K80/D80</f>
        <v>14.498500761035</v>
      </c>
      <c r="K80" s="132" t="n">
        <f aca="false">L80+M80+E80</f>
        <v>19051.03</v>
      </c>
      <c r="L80" s="132" t="n">
        <f aca="false">F80*1163</f>
        <v>18375.4</v>
      </c>
      <c r="M80" s="132" t="n">
        <f aca="false">G80*9.5</f>
        <v>0</v>
      </c>
      <c r="N80" s="19"/>
      <c r="O80" s="20"/>
      <c r="P80" s="21"/>
    </row>
    <row r="81" customFormat="false" ht="15" hidden="false" customHeight="false" outlineLevel="0" collapsed="false">
      <c r="A81" s="129" t="n">
        <v>19</v>
      </c>
      <c r="B81" s="91" t="s">
        <v>87</v>
      </c>
      <c r="C81" s="130" t="n">
        <v>1270</v>
      </c>
      <c r="D81" s="147" t="n">
        <v>7974.9</v>
      </c>
      <c r="E81" s="26" t="n">
        <v>3348.73</v>
      </c>
      <c r="F81" s="134" t="n">
        <v>58.31</v>
      </c>
      <c r="G81" s="211"/>
      <c r="H81" s="26" t="n">
        <v>127.98</v>
      </c>
      <c r="I81" s="134"/>
      <c r="J81" s="131" t="n">
        <f aca="false">K81/D81</f>
        <v>8.92340468219037</v>
      </c>
      <c r="K81" s="132" t="n">
        <f aca="false">L81+M81+E81</f>
        <v>71163.26</v>
      </c>
      <c r="L81" s="132" t="n">
        <f aca="false">F81*1163</f>
        <v>67814.53</v>
      </c>
      <c r="M81" s="132" t="n">
        <f aca="false">G81*9.5</f>
        <v>0</v>
      </c>
      <c r="N81" s="19"/>
      <c r="O81" s="20"/>
      <c r="P81" s="21"/>
    </row>
    <row r="82" customFormat="false" ht="15" hidden="false" customHeight="false" outlineLevel="0" collapsed="false">
      <c r="A82" s="129" t="n">
        <v>20</v>
      </c>
      <c r="B82" s="91" t="s">
        <v>88</v>
      </c>
      <c r="C82" s="130" t="n">
        <v>3610</v>
      </c>
      <c r="D82" s="147" t="n">
        <v>6840.2</v>
      </c>
      <c r="E82" s="26" t="n">
        <v>8847.62</v>
      </c>
      <c r="F82" s="26" t="n">
        <v>59.81</v>
      </c>
      <c r="G82" s="211"/>
      <c r="H82" s="26" t="n">
        <v>128.56</v>
      </c>
      <c r="I82" s="134"/>
      <c r="J82" s="131" t="n">
        <f aca="false">K82/D82</f>
        <v>11.4626253618315</v>
      </c>
      <c r="K82" s="132" t="n">
        <f aca="false">L82+M82+E82</f>
        <v>78406.65</v>
      </c>
      <c r="L82" s="132" t="n">
        <f aca="false">F82*1163</f>
        <v>69559.03</v>
      </c>
      <c r="M82" s="132" t="n">
        <f aca="false">G82*9.5</f>
        <v>0</v>
      </c>
      <c r="N82" s="19"/>
      <c r="O82" s="20"/>
      <c r="P82" s="21"/>
    </row>
    <row r="83" customFormat="false" ht="15" hidden="false" customHeight="false" outlineLevel="0" collapsed="false">
      <c r="A83" s="145" t="n">
        <v>21</v>
      </c>
      <c r="B83" s="146" t="s">
        <v>89</v>
      </c>
      <c r="C83" s="147" t="n">
        <v>560</v>
      </c>
      <c r="D83" s="147" t="n">
        <v>3873</v>
      </c>
      <c r="E83" s="26" t="n">
        <v>4895.59</v>
      </c>
      <c r="F83" s="26" t="n">
        <v>13.13</v>
      </c>
      <c r="G83" s="214"/>
      <c r="H83" s="211"/>
      <c r="I83" s="151"/>
      <c r="J83" s="149" t="n">
        <f aca="false">K83/D83</f>
        <v>5.20675961786729</v>
      </c>
      <c r="K83" s="150" t="n">
        <f aca="false">L83+M83+E83</f>
        <v>20165.78</v>
      </c>
      <c r="L83" s="150" t="n">
        <f aca="false">F83*1163</f>
        <v>15270.19</v>
      </c>
      <c r="M83" s="150" t="n">
        <f aca="false">G83*9.5</f>
        <v>0</v>
      </c>
      <c r="N83" s="50"/>
      <c r="O83" s="51"/>
      <c r="P83" s="52"/>
      <c r="Q83" s="53"/>
      <c r="R83" s="53"/>
      <c r="S83" s="53"/>
    </row>
    <row r="84" customFormat="false" ht="15" hidden="false" customHeight="false" outlineLevel="0" collapsed="false">
      <c r="A84" s="129" t="n">
        <v>22</v>
      </c>
      <c r="B84" s="91" t="s">
        <v>90</v>
      </c>
      <c r="C84" s="130" t="n">
        <v>275</v>
      </c>
      <c r="D84" s="147" t="n">
        <v>640.7</v>
      </c>
      <c r="E84" s="26" t="n">
        <v>226.59</v>
      </c>
      <c r="F84" s="134" t="n">
        <v>6.38</v>
      </c>
      <c r="G84" s="211"/>
      <c r="H84" s="26" t="n">
        <v>12.85</v>
      </c>
      <c r="I84" s="134"/>
      <c r="J84" s="131" t="n">
        <f aca="false">K84/D84</f>
        <v>11.9346496019978</v>
      </c>
      <c r="K84" s="132" t="n">
        <f aca="false">L84+M84+E84</f>
        <v>7646.53</v>
      </c>
      <c r="L84" s="132" t="n">
        <f aca="false">F84*1163</f>
        <v>7419.94</v>
      </c>
      <c r="M84" s="132" t="n">
        <f aca="false">G84*9.5</f>
        <v>0</v>
      </c>
      <c r="N84" s="19"/>
      <c r="O84" s="20"/>
      <c r="P84" s="21"/>
    </row>
    <row r="85" customFormat="false" ht="15" hidden="false" customHeight="false" outlineLevel="0" collapsed="false">
      <c r="A85" s="129" t="n">
        <v>23</v>
      </c>
      <c r="B85" s="91" t="s">
        <v>91</v>
      </c>
      <c r="C85" s="130" t="n">
        <v>1240</v>
      </c>
      <c r="D85" s="147" t="n">
        <v>4778</v>
      </c>
      <c r="E85" s="26" t="n">
        <v>3607.64</v>
      </c>
      <c r="F85" s="26" t="n">
        <v>45.43</v>
      </c>
      <c r="G85" s="211"/>
      <c r="H85" s="26" t="n">
        <v>78.43</v>
      </c>
      <c r="I85" s="134"/>
      <c r="J85" s="131" t="n">
        <f aca="false">K85/D85</f>
        <v>11.8130452071997</v>
      </c>
      <c r="K85" s="132" t="n">
        <f aca="false">L85+M85+E85</f>
        <v>56442.73</v>
      </c>
      <c r="L85" s="132" t="n">
        <f aca="false">F85*1163</f>
        <v>52835.09</v>
      </c>
      <c r="M85" s="132" t="n">
        <f aca="false">G85*9.5</f>
        <v>0</v>
      </c>
      <c r="N85" s="19"/>
      <c r="O85" s="20"/>
      <c r="P85" s="21"/>
    </row>
    <row r="86" customFormat="false" ht="15" hidden="false" customHeight="false" outlineLevel="0" collapsed="false">
      <c r="A86" s="129" t="n">
        <v>24</v>
      </c>
      <c r="B86" s="91" t="s">
        <v>92</v>
      </c>
      <c r="C86" s="130" t="n">
        <v>1411</v>
      </c>
      <c r="D86" s="147" t="n">
        <v>7885.7</v>
      </c>
      <c r="E86" s="26" t="n">
        <v>7670.32</v>
      </c>
      <c r="F86" s="26" t="n">
        <v>99.31</v>
      </c>
      <c r="G86" s="211"/>
      <c r="H86" s="26" t="n">
        <v>97.09</v>
      </c>
      <c r="I86" s="151" t="n">
        <v>15.85</v>
      </c>
      <c r="J86" s="131" t="n">
        <f aca="false">K86/D86</f>
        <v>15.6191397085864</v>
      </c>
      <c r="K86" s="132" t="n">
        <f aca="false">L86+M86+E86</f>
        <v>123167.85</v>
      </c>
      <c r="L86" s="132" t="n">
        <f aca="false">F86*1163</f>
        <v>115497.53</v>
      </c>
      <c r="M86" s="132" t="n">
        <f aca="false">G86*9.5</f>
        <v>0</v>
      </c>
      <c r="N86" s="19"/>
      <c r="O86" s="20"/>
      <c r="P86" s="21"/>
    </row>
    <row r="87" customFormat="false" ht="15" hidden="false" customHeight="false" outlineLevel="0" collapsed="false">
      <c r="A87" s="129" t="n">
        <v>25</v>
      </c>
      <c r="B87" s="91" t="s">
        <v>93</v>
      </c>
      <c r="C87" s="130" t="n">
        <v>1177</v>
      </c>
      <c r="D87" s="147" t="n">
        <v>6951.6</v>
      </c>
      <c r="E87" s="26" t="n">
        <v>2498.84</v>
      </c>
      <c r="F87" s="134" t="n">
        <v>73.34</v>
      </c>
      <c r="G87" s="211"/>
      <c r="H87" s="26" t="n">
        <v>44.44</v>
      </c>
      <c r="I87" s="134"/>
      <c r="J87" s="131" t="n">
        <f aca="false">K87/D87</f>
        <v>12.6292162955291</v>
      </c>
      <c r="K87" s="132" t="n">
        <f aca="false">L87+M87+E87</f>
        <v>87793.26</v>
      </c>
      <c r="L87" s="132" t="n">
        <f aca="false">F87*1163</f>
        <v>85294.42</v>
      </c>
      <c r="M87" s="132" t="n">
        <f aca="false">G87*9.5</f>
        <v>0</v>
      </c>
      <c r="N87" s="19"/>
      <c r="O87" s="20"/>
      <c r="P87" s="21"/>
    </row>
    <row r="88" customFormat="false" ht="15" hidden="false" customHeight="false" outlineLevel="0" collapsed="false">
      <c r="A88" s="129" t="n">
        <v>26</v>
      </c>
      <c r="B88" s="91" t="s">
        <v>94</v>
      </c>
      <c r="C88" s="130" t="n">
        <v>1365</v>
      </c>
      <c r="D88" s="147" t="n">
        <v>7804.9</v>
      </c>
      <c r="E88" s="26" t="n">
        <v>3608.18</v>
      </c>
      <c r="F88" s="26" t="n">
        <v>76.34</v>
      </c>
      <c r="G88" s="211"/>
      <c r="H88" s="26" t="n">
        <v>260.56</v>
      </c>
      <c r="I88" s="26"/>
      <c r="J88" s="131" t="n">
        <f aca="false">K88/D88</f>
        <v>11.8376404566362</v>
      </c>
      <c r="K88" s="132" t="n">
        <f aca="false">L88+M88+E88</f>
        <v>92391.6</v>
      </c>
      <c r="L88" s="132" t="n">
        <f aca="false">F88*1163</f>
        <v>88783.42</v>
      </c>
      <c r="M88" s="132" t="n">
        <f aca="false">G88*9.5</f>
        <v>0</v>
      </c>
      <c r="N88" s="19"/>
      <c r="O88" s="20"/>
      <c r="P88" s="21"/>
    </row>
    <row r="89" customFormat="false" ht="15" hidden="false" customHeight="false" outlineLevel="0" collapsed="false">
      <c r="A89" s="129" t="n">
        <v>27</v>
      </c>
      <c r="B89" s="91" t="s">
        <v>95</v>
      </c>
      <c r="C89" s="130" t="n">
        <v>964</v>
      </c>
      <c r="D89" s="147" t="n">
        <v>6025.7</v>
      </c>
      <c r="E89" s="26" t="n">
        <v>2657.81</v>
      </c>
      <c r="F89" s="26" t="n">
        <v>44.82</v>
      </c>
      <c r="G89" s="211"/>
      <c r="H89" s="26" t="n">
        <v>100.26</v>
      </c>
      <c r="I89" s="74" t="n">
        <v>20.85</v>
      </c>
      <c r="J89" s="131" t="n">
        <f aca="false">K89/D89</f>
        <v>9.09163582654297</v>
      </c>
      <c r="K89" s="132" t="n">
        <f aca="false">L89+M89+E89</f>
        <v>54783.47</v>
      </c>
      <c r="L89" s="132" t="n">
        <f aca="false">F89*1163</f>
        <v>52125.66</v>
      </c>
      <c r="M89" s="132" t="n">
        <f aca="false">G89*9.5</f>
        <v>0</v>
      </c>
      <c r="N89" s="19"/>
      <c r="O89" s="20"/>
      <c r="P89" s="21"/>
    </row>
    <row r="90" customFormat="false" ht="15" hidden="false" customHeight="false" outlineLevel="0" collapsed="false">
      <c r="A90" s="129" t="n">
        <v>28</v>
      </c>
      <c r="B90" s="91" t="s">
        <v>96</v>
      </c>
      <c r="C90" s="130" t="n">
        <v>733</v>
      </c>
      <c r="D90" s="147" t="n">
        <v>5000</v>
      </c>
      <c r="E90" s="26" t="n">
        <v>2104.83</v>
      </c>
      <c r="F90" s="134" t="n">
        <v>40.15</v>
      </c>
      <c r="G90" s="211"/>
      <c r="H90" s="26" t="n">
        <v>55.29</v>
      </c>
      <c r="I90" s="26" t="n">
        <v>17.88</v>
      </c>
      <c r="J90" s="131" t="n">
        <f aca="false">K90/D90</f>
        <v>9.759856</v>
      </c>
      <c r="K90" s="132" t="n">
        <f aca="false">L90+M90+E90</f>
        <v>48799.28</v>
      </c>
      <c r="L90" s="132" t="n">
        <f aca="false">F90*1163</f>
        <v>46694.45</v>
      </c>
      <c r="M90" s="132" t="n">
        <f aca="false">G90*9.5</f>
        <v>0</v>
      </c>
      <c r="N90" s="19"/>
      <c r="O90" s="20"/>
      <c r="P90" s="21"/>
    </row>
    <row r="91" customFormat="false" ht="15" hidden="false" customHeight="false" outlineLevel="0" collapsed="false">
      <c r="A91" s="129" t="n">
        <v>29</v>
      </c>
      <c r="B91" s="91" t="s">
        <v>97</v>
      </c>
      <c r="C91" s="130" t="n">
        <v>1158</v>
      </c>
      <c r="D91" s="147" t="n">
        <v>4140</v>
      </c>
      <c r="E91" s="26" t="n">
        <v>5158.51</v>
      </c>
      <c r="F91" s="26"/>
      <c r="G91" s="26" t="n">
        <v>3130.1</v>
      </c>
      <c r="H91" s="26" t="n">
        <v>98</v>
      </c>
      <c r="I91" s="134"/>
      <c r="J91" s="131" t="n">
        <f aca="false">K91/D91</f>
        <v>8.42861352657005</v>
      </c>
      <c r="K91" s="132" t="n">
        <f aca="false">L91+M91+E91</f>
        <v>34894.46</v>
      </c>
      <c r="L91" s="132" t="n">
        <f aca="false">F91*1163</f>
        <v>0</v>
      </c>
      <c r="M91" s="132" t="n">
        <f aca="false">G91*9.5</f>
        <v>29735.95</v>
      </c>
      <c r="N91" s="19"/>
      <c r="O91" s="20"/>
      <c r="P91" s="21"/>
    </row>
    <row r="92" customFormat="false" ht="15" hidden="false" customHeight="false" outlineLevel="0" collapsed="false">
      <c r="A92" s="129" t="n">
        <v>30</v>
      </c>
      <c r="B92" s="91" t="s">
        <v>98</v>
      </c>
      <c r="C92" s="130" t="n">
        <v>1503</v>
      </c>
      <c r="D92" s="147" t="n">
        <v>9462</v>
      </c>
      <c r="E92" s="26" t="n">
        <v>6112.19</v>
      </c>
      <c r="F92" s="26" t="n">
        <v>62.23</v>
      </c>
      <c r="G92" s="211"/>
      <c r="H92" s="26" t="n">
        <v>116.33</v>
      </c>
      <c r="I92" s="134"/>
      <c r="J92" s="131" t="n">
        <f aca="false">K92/D92</f>
        <v>8.29482984569858</v>
      </c>
      <c r="K92" s="132" t="n">
        <f aca="false">L92+M92+E92</f>
        <v>78485.68</v>
      </c>
      <c r="L92" s="132" t="n">
        <f aca="false">F92*1163</f>
        <v>72373.49</v>
      </c>
      <c r="M92" s="132" t="n">
        <f aca="false">G92*9.5</f>
        <v>0</v>
      </c>
      <c r="N92" s="19"/>
      <c r="O92" s="20"/>
      <c r="P92" s="21"/>
    </row>
    <row r="93" customFormat="false" ht="15" hidden="false" customHeight="false" outlineLevel="0" collapsed="false">
      <c r="A93" s="129" t="n">
        <v>31</v>
      </c>
      <c r="B93" s="91" t="s">
        <v>99</v>
      </c>
      <c r="C93" s="130" t="n">
        <v>1401</v>
      </c>
      <c r="D93" s="147" t="n">
        <v>7969.6</v>
      </c>
      <c r="E93" s="26" t="n">
        <v>4717.98</v>
      </c>
      <c r="F93" s="134" t="n">
        <v>43.56</v>
      </c>
      <c r="G93" s="211"/>
      <c r="H93" s="26" t="n">
        <v>117.83</v>
      </c>
      <c r="I93" s="134"/>
      <c r="J93" s="131" t="n">
        <f aca="false">K93/D93</f>
        <v>6.94868751254768</v>
      </c>
      <c r="K93" s="132" t="n">
        <f aca="false">L93+M93+E93</f>
        <v>55378.26</v>
      </c>
      <c r="L93" s="132" t="n">
        <f aca="false">F93*1163</f>
        <v>50660.28</v>
      </c>
      <c r="M93" s="132" t="n">
        <f aca="false">G93*9.5</f>
        <v>0</v>
      </c>
      <c r="N93" s="19"/>
      <c r="O93" s="20"/>
      <c r="P93" s="21"/>
    </row>
    <row r="94" customFormat="false" ht="15" hidden="false" customHeight="false" outlineLevel="0" collapsed="false">
      <c r="A94" s="129" t="n">
        <v>32</v>
      </c>
      <c r="B94" s="91" t="s">
        <v>100</v>
      </c>
      <c r="C94" s="130" t="n">
        <v>1776</v>
      </c>
      <c r="D94" s="147" t="n">
        <v>7559.9</v>
      </c>
      <c r="E94" s="26" t="n">
        <v>7042.68</v>
      </c>
      <c r="F94" s="26" t="n">
        <v>28.82</v>
      </c>
      <c r="G94" s="211"/>
      <c r="H94" s="26" t="n">
        <v>129.24</v>
      </c>
      <c r="I94" s="134"/>
      <c r="J94" s="131" t="n">
        <f aca="false">K94/D94</f>
        <v>5.36519530681623</v>
      </c>
      <c r="K94" s="132" t="n">
        <f aca="false">L94+M94+E94</f>
        <v>40560.34</v>
      </c>
      <c r="L94" s="132" t="n">
        <f aca="false">F94*1163</f>
        <v>33517.66</v>
      </c>
      <c r="M94" s="132" t="n">
        <f aca="false">G94*9.5</f>
        <v>0</v>
      </c>
      <c r="N94" s="19"/>
      <c r="O94" s="20"/>
      <c r="P94" s="21"/>
    </row>
    <row r="95" customFormat="false" ht="15" hidden="false" customHeight="false" outlineLevel="0" collapsed="false">
      <c r="A95" s="129" t="n">
        <v>33</v>
      </c>
      <c r="B95" s="91" t="s">
        <v>101</v>
      </c>
      <c r="C95" s="130" t="n">
        <v>1550</v>
      </c>
      <c r="D95" s="147" t="n">
        <v>6358.8</v>
      </c>
      <c r="E95" s="26" t="n">
        <v>3885.36</v>
      </c>
      <c r="F95" s="26" t="n">
        <v>46.38</v>
      </c>
      <c r="G95" s="211"/>
      <c r="H95" s="26" t="n">
        <v>184.2</v>
      </c>
      <c r="I95" s="134"/>
      <c r="J95" s="131" t="n">
        <f aca="false">K95/D95</f>
        <v>9.09374410266088</v>
      </c>
      <c r="K95" s="132" t="n">
        <f aca="false">L95+M95+E95</f>
        <v>57825.3</v>
      </c>
      <c r="L95" s="132" t="n">
        <f aca="false">F95*1163</f>
        <v>53939.94</v>
      </c>
      <c r="M95" s="132" t="n">
        <f aca="false">G95*9.5</f>
        <v>0</v>
      </c>
      <c r="N95" s="19"/>
      <c r="O95" s="20"/>
      <c r="P95" s="21"/>
    </row>
    <row r="96" customFormat="false" ht="15" hidden="false" customHeight="false" outlineLevel="0" collapsed="false">
      <c r="A96" s="129" t="n">
        <v>34</v>
      </c>
      <c r="B96" s="91" t="s">
        <v>102</v>
      </c>
      <c r="C96" s="130" t="n">
        <v>391</v>
      </c>
      <c r="D96" s="147" t="n">
        <v>5626</v>
      </c>
      <c r="E96" s="26" t="n">
        <v>3518.04</v>
      </c>
      <c r="F96" s="134" t="n">
        <v>54.4</v>
      </c>
      <c r="G96" s="211"/>
      <c r="H96" s="26" t="n">
        <v>129.85</v>
      </c>
      <c r="I96" s="134"/>
      <c r="J96" s="131" t="n">
        <f aca="false">K96/D96</f>
        <v>11.8708211873445</v>
      </c>
      <c r="K96" s="132" t="n">
        <f aca="false">L96+M96+E96</f>
        <v>66785.24</v>
      </c>
      <c r="L96" s="132" t="n">
        <f aca="false">F96*1163</f>
        <v>63267.2</v>
      </c>
      <c r="M96" s="132" t="n">
        <f aca="false">G96*9.5</f>
        <v>0</v>
      </c>
      <c r="O96" s="20"/>
      <c r="P96" s="21"/>
    </row>
    <row r="97" customFormat="false" ht="15" hidden="false" customHeight="false" outlineLevel="0" collapsed="false">
      <c r="A97" s="129" t="n">
        <v>35</v>
      </c>
      <c r="B97" s="91" t="s">
        <v>103</v>
      </c>
      <c r="C97" s="130" t="n">
        <v>819</v>
      </c>
      <c r="D97" s="147" t="n">
        <v>7454.8</v>
      </c>
      <c r="E97" s="26" t="n">
        <v>1794.08</v>
      </c>
      <c r="F97" s="26" t="n">
        <v>43.21</v>
      </c>
      <c r="G97" s="211"/>
      <c r="H97" s="26" t="n">
        <v>107.49</v>
      </c>
      <c r="I97" s="134"/>
      <c r="J97" s="131" t="n">
        <f aca="false">K97/D97</f>
        <v>6.98171781939153</v>
      </c>
      <c r="K97" s="132" t="n">
        <f aca="false">L97+M97+E97</f>
        <v>52047.31</v>
      </c>
      <c r="L97" s="132" t="n">
        <f aca="false">F97*1163</f>
        <v>50253.23</v>
      </c>
      <c r="M97" s="132" t="n">
        <f aca="false">G97*9.5</f>
        <v>0</v>
      </c>
      <c r="N97" s="19"/>
      <c r="O97" s="20"/>
      <c r="P97" s="21"/>
    </row>
    <row r="98" customFormat="false" ht="15" hidden="false" customHeight="false" outlineLevel="0" collapsed="false">
      <c r="A98" s="129" t="n">
        <v>36</v>
      </c>
      <c r="B98" s="91" t="s">
        <v>104</v>
      </c>
      <c r="C98" s="130" t="n">
        <v>627</v>
      </c>
      <c r="D98" s="147" t="n">
        <v>9508</v>
      </c>
      <c r="E98" s="26" t="n">
        <v>17677.11</v>
      </c>
      <c r="F98" s="26" t="n">
        <v>30.38</v>
      </c>
      <c r="G98" s="211"/>
      <c r="H98" s="26" t="n">
        <v>198.8</v>
      </c>
      <c r="I98" s="26" t="n">
        <v>94.08</v>
      </c>
      <c r="J98" s="131" t="n">
        <f aca="false">K98/D98</f>
        <v>5.57520509045015</v>
      </c>
      <c r="K98" s="132" t="n">
        <f aca="false">L98+M98+E98</f>
        <v>53009.05</v>
      </c>
      <c r="L98" s="132" t="n">
        <f aca="false">F98*1163</f>
        <v>35331.94</v>
      </c>
      <c r="M98" s="132" t="n">
        <f aca="false">G98*9.5</f>
        <v>0</v>
      </c>
      <c r="N98" s="19"/>
      <c r="O98" s="20"/>
      <c r="P98" s="21"/>
    </row>
    <row r="99" customFormat="false" ht="15" hidden="false" customHeight="false" outlineLevel="0" collapsed="false">
      <c r="A99" s="129" t="n">
        <v>37</v>
      </c>
      <c r="B99" s="91" t="s">
        <v>105</v>
      </c>
      <c r="C99" s="130" t="n">
        <v>527</v>
      </c>
      <c r="D99" s="147" t="n">
        <v>5073</v>
      </c>
      <c r="E99" s="26" t="n">
        <v>39154.58</v>
      </c>
      <c r="F99" s="134"/>
      <c r="G99" s="211"/>
      <c r="H99" s="26" t="n">
        <v>53.54</v>
      </c>
      <c r="I99" s="134"/>
      <c r="J99" s="131" t="n">
        <f aca="false">K99/D99</f>
        <v>7.71822984427361</v>
      </c>
      <c r="K99" s="132" t="n">
        <f aca="false">L99+M99+E99</f>
        <v>39154.58</v>
      </c>
      <c r="L99" s="132" t="n">
        <f aca="false">F99*1163</f>
        <v>0</v>
      </c>
      <c r="M99" s="132" t="n">
        <f aca="false">G99*9.5</f>
        <v>0</v>
      </c>
      <c r="N99" s="19"/>
      <c r="O99" s="20"/>
      <c r="P99" s="21"/>
    </row>
    <row r="100" customFormat="false" ht="15" hidden="false" customHeight="false" outlineLevel="0" collapsed="false">
      <c r="A100" s="129" t="n">
        <v>38</v>
      </c>
      <c r="B100" s="91" t="s">
        <v>106</v>
      </c>
      <c r="C100" s="130" t="n">
        <v>1702</v>
      </c>
      <c r="D100" s="147" t="n">
        <v>8678</v>
      </c>
      <c r="E100" s="26" t="n">
        <v>3469.37</v>
      </c>
      <c r="F100" s="26" t="n">
        <v>54.67</v>
      </c>
      <c r="G100" s="211"/>
      <c r="H100" s="26" t="n">
        <v>136.16</v>
      </c>
      <c r="I100" s="134"/>
      <c r="J100" s="131" t="n">
        <f aca="false">K100/D100</f>
        <v>7.72650149804102</v>
      </c>
      <c r="K100" s="132" t="n">
        <f aca="false">L100+M100+E100</f>
        <v>67050.58</v>
      </c>
      <c r="L100" s="132" t="n">
        <f aca="false">F100*1163</f>
        <v>63581.21</v>
      </c>
      <c r="M100" s="132" t="n">
        <f aca="false">G100*9.5</f>
        <v>0</v>
      </c>
      <c r="N100" s="19"/>
      <c r="O100" s="20"/>
      <c r="P100" s="21"/>
    </row>
    <row r="101" customFormat="false" ht="15" hidden="false" customHeight="false" outlineLevel="0" collapsed="false">
      <c r="A101" s="129" t="n">
        <v>39</v>
      </c>
      <c r="B101" s="91" t="s">
        <v>107</v>
      </c>
      <c r="C101" s="130" t="n">
        <v>667</v>
      </c>
      <c r="D101" s="147" t="n">
        <v>10267.3</v>
      </c>
      <c r="E101" s="26" t="n">
        <v>4509.6</v>
      </c>
      <c r="F101" s="26" t="n">
        <v>22.09</v>
      </c>
      <c r="G101" s="211"/>
      <c r="H101" s="26" t="n">
        <v>114.32</v>
      </c>
      <c r="I101" s="26" t="n">
        <v>9.88</v>
      </c>
      <c r="J101" s="131" t="n">
        <f aca="false">K101/D101</f>
        <v>2.94140329005678</v>
      </c>
      <c r="K101" s="132" t="n">
        <f aca="false">L101+M101+E101</f>
        <v>30200.27</v>
      </c>
      <c r="L101" s="132" t="n">
        <f aca="false">F101*1163</f>
        <v>25690.67</v>
      </c>
      <c r="M101" s="132" t="n">
        <f aca="false">G101*9.5</f>
        <v>0</v>
      </c>
      <c r="N101" s="19"/>
      <c r="O101" s="20"/>
      <c r="P101" s="21"/>
    </row>
    <row r="102" customFormat="false" ht="15" hidden="false" customHeight="false" outlineLevel="0" collapsed="false">
      <c r="A102" s="129" t="n">
        <v>40</v>
      </c>
      <c r="B102" s="91" t="s">
        <v>108</v>
      </c>
      <c r="C102" s="130" t="n">
        <v>1824</v>
      </c>
      <c r="D102" s="147" t="n">
        <v>14670</v>
      </c>
      <c r="E102" s="26" t="n">
        <v>9497.54</v>
      </c>
      <c r="F102" s="134" t="n">
        <v>38.8</v>
      </c>
      <c r="G102" s="211"/>
      <c r="H102" s="26" t="n">
        <v>242.38</v>
      </c>
      <c r="I102" s="26" t="n">
        <v>0</v>
      </c>
      <c r="J102" s="131" t="n">
        <f aca="false">K102/D102</f>
        <v>3.72337695978187</v>
      </c>
      <c r="K102" s="132" t="n">
        <f aca="false">L102+M102+E102</f>
        <v>54621.94</v>
      </c>
      <c r="L102" s="132" t="n">
        <f aca="false">F102*1163</f>
        <v>45124.4</v>
      </c>
      <c r="M102" s="132" t="n">
        <f aca="false">G102*9.5</f>
        <v>0</v>
      </c>
      <c r="N102" s="19"/>
      <c r="O102" s="20"/>
      <c r="P102" s="21"/>
    </row>
    <row r="103" customFormat="false" ht="15" hidden="false" customHeight="false" outlineLevel="0" collapsed="false">
      <c r="A103" s="129" t="n">
        <v>41</v>
      </c>
      <c r="B103" s="91" t="s">
        <v>109</v>
      </c>
      <c r="C103" s="130" t="n">
        <v>101</v>
      </c>
      <c r="D103" s="147" t="n">
        <v>763</v>
      </c>
      <c r="E103" s="26" t="n">
        <v>1559.67</v>
      </c>
      <c r="F103" s="210"/>
      <c r="G103" s="214"/>
      <c r="H103" s="211"/>
      <c r="I103" s="134"/>
      <c r="J103" s="131" t="n">
        <f aca="false">K103/D103</f>
        <v>2.04412844036697</v>
      </c>
      <c r="K103" s="132" t="n">
        <f aca="false">L103+M103+E103</f>
        <v>1559.67</v>
      </c>
      <c r="L103" s="132" t="n">
        <f aca="false">F103*1163</f>
        <v>0</v>
      </c>
      <c r="M103" s="132" t="n">
        <f aca="false">G103*9.5</f>
        <v>0</v>
      </c>
      <c r="N103" s="19"/>
      <c r="O103" s="20"/>
      <c r="P103" s="21"/>
    </row>
    <row r="104" customFormat="false" ht="15" hidden="false" customHeight="false" outlineLevel="0" collapsed="false">
      <c r="A104" s="129" t="n">
        <v>42</v>
      </c>
      <c r="B104" s="91" t="s">
        <v>110</v>
      </c>
      <c r="C104" s="130" t="n">
        <v>57</v>
      </c>
      <c r="D104" s="147" t="n">
        <v>626</v>
      </c>
      <c r="E104" s="26" t="n">
        <v>1063.17</v>
      </c>
      <c r="F104" s="210"/>
      <c r="G104" s="211"/>
      <c r="H104" s="26" t="n">
        <v>11.24</v>
      </c>
      <c r="I104" s="134"/>
      <c r="J104" s="131" t="n">
        <f aca="false">K104/D104</f>
        <v>1.69835463258786</v>
      </c>
      <c r="K104" s="132" t="n">
        <f aca="false">L104+M104+E104</f>
        <v>1063.17</v>
      </c>
      <c r="L104" s="132" t="n">
        <f aca="false">F104*1163</f>
        <v>0</v>
      </c>
      <c r="M104" s="132" t="n">
        <f aca="false">G104*9.5</f>
        <v>0</v>
      </c>
      <c r="N104" s="19"/>
      <c r="O104" s="20"/>
      <c r="P104" s="21"/>
    </row>
    <row r="105" customFormat="false" ht="15" hidden="false" customHeight="false" outlineLevel="0" collapsed="false">
      <c r="A105" s="129" t="n">
        <v>43</v>
      </c>
      <c r="B105" s="91" t="s">
        <v>111</v>
      </c>
      <c r="C105" s="130" t="n">
        <v>163</v>
      </c>
      <c r="D105" s="147" t="n">
        <v>1947.3</v>
      </c>
      <c r="E105" s="26" t="n">
        <v>3143.7</v>
      </c>
      <c r="F105" s="211"/>
      <c r="G105" s="214"/>
      <c r="H105" s="26" t="n">
        <v>34.54</v>
      </c>
      <c r="I105" s="134"/>
      <c r="J105" s="131" t="n">
        <f aca="false">K105/D105</f>
        <v>1.61438915421353</v>
      </c>
      <c r="K105" s="132" t="n">
        <f aca="false">L105+M105+E105</f>
        <v>3143.7</v>
      </c>
      <c r="L105" s="132" t="n">
        <f aca="false">F105*1193</f>
        <v>0</v>
      </c>
      <c r="M105" s="132" t="n">
        <f aca="false">G105*9.5</f>
        <v>0</v>
      </c>
      <c r="N105" s="19"/>
      <c r="O105" s="20"/>
      <c r="P105" s="21"/>
    </row>
    <row r="106" customFormat="false" ht="15" hidden="false" customHeight="false" outlineLevel="0" collapsed="false">
      <c r="A106" s="129" t="n">
        <v>44</v>
      </c>
      <c r="B106" s="91" t="s">
        <v>112</v>
      </c>
      <c r="C106" s="130" t="n">
        <v>310</v>
      </c>
      <c r="D106" s="147" t="n">
        <v>1443</v>
      </c>
      <c r="E106" s="26" t="n">
        <v>513.98</v>
      </c>
      <c r="F106" s="210"/>
      <c r="G106" s="211"/>
      <c r="H106" s="211"/>
      <c r="I106" s="134"/>
      <c r="J106" s="131" t="n">
        <f aca="false">K106/D106</f>
        <v>0.356188496188496</v>
      </c>
      <c r="K106" s="132" t="n">
        <f aca="false">L106+M106+E106</f>
        <v>513.98</v>
      </c>
      <c r="L106" s="132" t="n">
        <f aca="false">F106*1163</f>
        <v>0</v>
      </c>
      <c r="M106" s="132" t="n">
        <f aca="false">G106*9.5</f>
        <v>0</v>
      </c>
      <c r="N106" s="19"/>
      <c r="O106" s="20"/>
      <c r="P106" s="21"/>
    </row>
    <row r="107" customFormat="false" ht="15" hidden="false" customHeight="false" outlineLevel="0" collapsed="false">
      <c r="A107" s="129" t="n">
        <v>45</v>
      </c>
      <c r="B107" s="91" t="s">
        <v>113</v>
      </c>
      <c r="C107" s="130" t="n">
        <v>26</v>
      </c>
      <c r="D107" s="147" t="n">
        <v>154.34</v>
      </c>
      <c r="E107" s="26" t="n">
        <v>69.08</v>
      </c>
      <c r="F107" s="214"/>
      <c r="G107" s="211"/>
      <c r="H107" s="211"/>
      <c r="I107" s="134"/>
      <c r="J107" s="131" t="n">
        <f aca="false">K107/D107</f>
        <v>0.447583257742646</v>
      </c>
      <c r="K107" s="132" t="n">
        <f aca="false">L107+M107+E107</f>
        <v>69.08</v>
      </c>
      <c r="L107" s="132" t="n">
        <f aca="false">F107*1163</f>
        <v>0</v>
      </c>
      <c r="M107" s="132" t="n">
        <f aca="false">G107*9.5</f>
        <v>0</v>
      </c>
      <c r="N107" s="19"/>
      <c r="O107" s="20"/>
      <c r="P107" s="21"/>
    </row>
    <row r="108" customFormat="false" ht="15" hidden="false" customHeight="false" outlineLevel="0" collapsed="false">
      <c r="A108" s="143"/>
      <c r="B108" s="138" t="s">
        <v>66</v>
      </c>
      <c r="C108" s="139" t="n">
        <f aca="false">SUM(C63:C107)</f>
        <v>37813</v>
      </c>
      <c r="D108" s="139" t="n">
        <f aca="false">SUM(D63:D107)</f>
        <v>212648.83</v>
      </c>
      <c r="E108" s="140" t="n">
        <f aca="false">SUM(E63:E107)</f>
        <v>219458.12</v>
      </c>
      <c r="F108" s="140" t="n">
        <f aca="false">SUM(F63:F107)</f>
        <v>1488.37</v>
      </c>
      <c r="G108" s="140" t="n">
        <f aca="false">SUM(G63:G107)</f>
        <v>14263.19</v>
      </c>
      <c r="H108" s="140" t="n">
        <f aca="false">SUM(H63:H107)</f>
        <v>4179.31</v>
      </c>
      <c r="I108" s="140" t="n">
        <f aca="false">SUM(I63:I107)</f>
        <v>585.58</v>
      </c>
      <c r="J108" s="141"/>
      <c r="K108" s="142"/>
      <c r="L108" s="142"/>
      <c r="M108" s="142"/>
      <c r="O108" s="20"/>
    </row>
    <row r="109" customFormat="false" ht="15" hidden="false" customHeight="false" outlineLevel="0" collapsed="false">
      <c r="A109" s="143"/>
      <c r="B109" s="138" t="s">
        <v>67</v>
      </c>
      <c r="C109" s="139"/>
      <c r="D109" s="139"/>
      <c r="E109" s="140"/>
      <c r="F109" s="140"/>
      <c r="G109" s="140"/>
      <c r="H109" s="140"/>
      <c r="I109" s="140"/>
      <c r="J109" s="152" t="n">
        <f aca="false">SUM(J63:J107)/45</f>
        <v>11.8039187300795</v>
      </c>
      <c r="K109" s="142"/>
      <c r="L109" s="142"/>
      <c r="M109" s="142"/>
      <c r="O109" s="20"/>
    </row>
    <row r="110" customFormat="false" ht="15" hidden="false" customHeight="false" outlineLevel="0" collapsed="false">
      <c r="A110" s="143"/>
      <c r="B110" s="143" t="s">
        <v>114</v>
      </c>
      <c r="C110" s="143"/>
      <c r="D110" s="143"/>
      <c r="E110" s="153" t="n">
        <f aca="false">E56+E108</f>
        <v>383878.89</v>
      </c>
      <c r="F110" s="153" t="n">
        <f aca="false">F56+F108</f>
        <v>2346.16</v>
      </c>
      <c r="G110" s="153" t="n">
        <f aca="false">G56+G108</f>
        <v>19740.79</v>
      </c>
      <c r="H110" s="153" t="n">
        <f aca="false">H56+H108</f>
        <v>8331.68</v>
      </c>
      <c r="I110" s="153" t="n">
        <f aca="false">I56+I108</f>
        <v>2221.29</v>
      </c>
      <c r="J110" s="143"/>
      <c r="K110" s="143"/>
      <c r="L110" s="143"/>
      <c r="M110" s="143"/>
      <c r="O110" s="20"/>
    </row>
    <row r="111" customFormat="false" ht="15" hidden="true" customHeight="false" outlineLevel="0" collapsed="false">
      <c r="A111" s="154"/>
      <c r="B111" s="155"/>
      <c r="C111" s="156"/>
      <c r="D111" s="156"/>
      <c r="E111" s="157"/>
      <c r="F111" s="157"/>
      <c r="G111" s="157"/>
      <c r="H111" s="157"/>
      <c r="I111" s="157"/>
      <c r="J111" s="158"/>
      <c r="K111" s="159"/>
      <c r="L111" s="159"/>
      <c r="M111" s="159"/>
      <c r="O111" s="20"/>
    </row>
    <row r="112" customFormat="false" ht="15" hidden="true" customHeight="false" outlineLevel="0" collapsed="false">
      <c r="A112" s="154"/>
      <c r="B112" s="155"/>
      <c r="C112" s="156"/>
      <c r="D112" s="156"/>
      <c r="E112" s="157"/>
      <c r="F112" s="157"/>
      <c r="G112" s="157"/>
      <c r="H112" s="157"/>
      <c r="I112" s="157"/>
      <c r="J112" s="158"/>
      <c r="K112" s="159"/>
      <c r="L112" s="159"/>
      <c r="M112" s="159"/>
      <c r="O112" s="20"/>
    </row>
    <row r="113" customFormat="false" ht="15" hidden="true" customHeight="false" outlineLevel="0" collapsed="false">
      <c r="A113" s="154"/>
      <c r="B113" s="155"/>
      <c r="C113" s="156"/>
      <c r="D113" s="156"/>
      <c r="E113" s="157"/>
      <c r="F113" s="157"/>
      <c r="G113" s="157"/>
      <c r="H113" s="157"/>
      <c r="I113" s="157"/>
      <c r="J113" s="158"/>
      <c r="K113" s="159"/>
      <c r="L113" s="159"/>
      <c r="M113" s="159"/>
      <c r="O113" s="20"/>
    </row>
    <row r="114" customFormat="false" ht="15" hidden="true" customHeight="false" outlineLevel="0" collapsed="false">
      <c r="A114" s="154"/>
      <c r="B114" s="155"/>
      <c r="C114" s="156"/>
      <c r="D114" s="156"/>
      <c r="E114" s="157"/>
      <c r="F114" s="157"/>
      <c r="G114" s="157"/>
      <c r="H114" s="157"/>
      <c r="I114" s="157"/>
      <c r="J114" s="158"/>
      <c r="K114" s="159"/>
      <c r="L114" s="159"/>
      <c r="M114" s="159"/>
      <c r="O114" s="20"/>
    </row>
    <row r="115" customFormat="false" ht="15" hidden="false" customHeight="false" outlineLevel="0" collapsed="false">
      <c r="A115" s="154"/>
      <c r="B115" s="155"/>
      <c r="C115" s="156"/>
      <c r="D115" s="156"/>
      <c r="E115" s="157"/>
      <c r="F115" s="157"/>
      <c r="G115" s="157"/>
      <c r="H115" s="157"/>
      <c r="I115" s="157"/>
      <c r="J115" s="158"/>
      <c r="K115" s="160"/>
      <c r="L115" s="159"/>
      <c r="M115" s="159"/>
      <c r="O115" s="20"/>
    </row>
    <row r="116" customFormat="false" ht="15" hidden="false" customHeight="false" outlineLevel="0" collapsed="false">
      <c r="A116" s="125"/>
      <c r="B116" s="125"/>
      <c r="C116" s="125"/>
      <c r="D116" s="125"/>
      <c r="E116" s="124"/>
      <c r="F116" s="124"/>
      <c r="G116" s="124"/>
      <c r="H116" s="124"/>
      <c r="I116" s="124"/>
      <c r="J116" s="124"/>
      <c r="K116" s="124"/>
      <c r="L116" s="124"/>
      <c r="M116" s="124"/>
      <c r="O116" s="20"/>
    </row>
    <row r="117" customFormat="false" ht="13.5" hidden="false" customHeight="true" outlineLevel="0" collapsed="false">
      <c r="A117" s="126" t="s">
        <v>1</v>
      </c>
      <c r="B117" s="127" t="s">
        <v>2</v>
      </c>
      <c r="C117" s="127" t="s">
        <v>3</v>
      </c>
      <c r="D117" s="127" t="s">
        <v>4</v>
      </c>
      <c r="E117" s="126" t="s">
        <v>5</v>
      </c>
      <c r="F117" s="126"/>
      <c r="G117" s="126"/>
      <c r="H117" s="126"/>
      <c r="I117" s="126"/>
      <c r="J117" s="127" t="s">
        <v>6</v>
      </c>
      <c r="K117" s="127" t="s">
        <v>7</v>
      </c>
      <c r="L117" s="127"/>
      <c r="M117" s="127"/>
      <c r="O117" s="20"/>
    </row>
    <row r="118" customFormat="false" ht="35.05" hidden="false" customHeight="false" outlineLevel="0" collapsed="false">
      <c r="A118" s="126"/>
      <c r="B118" s="127"/>
      <c r="C118" s="127"/>
      <c r="D118" s="127"/>
      <c r="E118" s="126" t="s">
        <v>8</v>
      </c>
      <c r="F118" s="126" t="s">
        <v>9</v>
      </c>
      <c r="G118" s="126" t="s">
        <v>10</v>
      </c>
      <c r="H118" s="126" t="s">
        <v>11</v>
      </c>
      <c r="I118" s="126" t="s">
        <v>12</v>
      </c>
      <c r="J118" s="127"/>
      <c r="K118" s="127" t="s">
        <v>13</v>
      </c>
      <c r="L118" s="127" t="s">
        <v>14</v>
      </c>
      <c r="M118" s="127" t="s">
        <v>15</v>
      </c>
      <c r="O118" s="20"/>
    </row>
    <row r="119" customFormat="false" ht="15" hidden="false" customHeight="false" outlineLevel="0" collapsed="false">
      <c r="A119" s="161" t="s">
        <v>115</v>
      </c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O119" s="20"/>
    </row>
    <row r="120" customFormat="false" ht="23.85" hidden="false" customHeight="false" outlineLevel="0" collapsed="false">
      <c r="A120" s="162" t="n">
        <v>1</v>
      </c>
      <c r="B120" s="91" t="s">
        <v>116</v>
      </c>
      <c r="C120" s="92" t="n">
        <v>14</v>
      </c>
      <c r="D120" s="205" t="n">
        <v>31</v>
      </c>
      <c r="E120" s="74" t="n">
        <v>1.35</v>
      </c>
      <c r="F120" s="69"/>
      <c r="G120" s="74" t="n">
        <v>68.07</v>
      </c>
      <c r="H120" s="69"/>
      <c r="I120" s="69"/>
      <c r="J120" s="164" t="n">
        <f aca="false">K120/D120</f>
        <v>20.9037096774194</v>
      </c>
      <c r="K120" s="165" t="n">
        <f aca="false">L120+M120+E120</f>
        <v>648.015</v>
      </c>
      <c r="L120" s="165" t="n">
        <f aca="false">F120*1163</f>
        <v>0</v>
      </c>
      <c r="M120" s="165" t="n">
        <f aca="false">G120*9.5</f>
        <v>646.665</v>
      </c>
      <c r="O120" s="20"/>
    </row>
    <row r="121" customFormat="false" ht="23.85" hidden="false" customHeight="false" outlineLevel="0" collapsed="false">
      <c r="A121" s="162" t="n">
        <v>2</v>
      </c>
      <c r="B121" s="91" t="s">
        <v>117</v>
      </c>
      <c r="C121" s="92" t="n">
        <v>20</v>
      </c>
      <c r="D121" s="205" t="n">
        <v>91.3</v>
      </c>
      <c r="E121" s="74" t="n">
        <v>326.73</v>
      </c>
      <c r="F121" s="69"/>
      <c r="G121" s="74" t="n">
        <v>83.02</v>
      </c>
      <c r="H121" s="69"/>
      <c r="I121" s="69"/>
      <c r="J121" s="166" t="n">
        <f aca="false">K121/D121</f>
        <v>12.2170865279299</v>
      </c>
      <c r="K121" s="165" t="n">
        <f aca="false">L121+M121+E121</f>
        <v>1115.42</v>
      </c>
      <c r="L121" s="165" t="n">
        <f aca="false">F121*1163</f>
        <v>0</v>
      </c>
      <c r="M121" s="165" t="n">
        <f aca="false">G121*9.5</f>
        <v>788.69</v>
      </c>
      <c r="O121" s="20"/>
    </row>
    <row r="122" customFormat="false" ht="23.85" hidden="false" customHeight="false" outlineLevel="0" collapsed="false">
      <c r="A122" s="162" t="n">
        <v>3</v>
      </c>
      <c r="B122" s="91" t="s">
        <v>118</v>
      </c>
      <c r="C122" s="167"/>
      <c r="D122" s="206" t="n">
        <v>537.4</v>
      </c>
      <c r="E122" s="74" t="n">
        <v>1813.75</v>
      </c>
      <c r="F122" s="74" t="n">
        <v>8.28</v>
      </c>
      <c r="G122" s="69"/>
      <c r="H122" s="74" t="n">
        <v>26.48</v>
      </c>
      <c r="I122" s="69"/>
      <c r="J122" s="166" t="n">
        <f aca="false">K122/D122</f>
        <v>21.2939895794566</v>
      </c>
      <c r="K122" s="165" t="n">
        <f aca="false">L122+M122+E122</f>
        <v>11443.39</v>
      </c>
      <c r="L122" s="165" t="n">
        <f aca="false">F122*1163</f>
        <v>9629.64</v>
      </c>
      <c r="M122" s="165" t="n">
        <f aca="false">G122*9.5</f>
        <v>0</v>
      </c>
      <c r="O122" s="20"/>
    </row>
    <row r="123" customFormat="false" ht="23.85" hidden="false" customHeight="false" outlineLevel="0" collapsed="false">
      <c r="A123" s="162" t="n">
        <v>4</v>
      </c>
      <c r="B123" s="91" t="s">
        <v>119</v>
      </c>
      <c r="C123" s="92" t="n">
        <v>700</v>
      </c>
      <c r="D123" s="205" t="n">
        <v>679</v>
      </c>
      <c r="E123" s="74" t="n">
        <v>2011.01</v>
      </c>
      <c r="F123" s="69"/>
      <c r="G123" s="74" t="n">
        <v>1490.78</v>
      </c>
      <c r="H123" s="69"/>
      <c r="I123" s="69"/>
      <c r="J123" s="166" t="n">
        <f aca="false">K123/D123</f>
        <v>23.819469808542</v>
      </c>
      <c r="K123" s="165" t="n">
        <f aca="false">L123+M123+E123</f>
        <v>16173.42</v>
      </c>
      <c r="L123" s="165" t="n">
        <f aca="false">F123*1163</f>
        <v>0</v>
      </c>
      <c r="M123" s="165" t="n">
        <f aca="false">G123*9.5</f>
        <v>14162.41</v>
      </c>
      <c r="O123" s="20"/>
    </row>
    <row r="124" customFormat="false" ht="23.85" hidden="false" customHeight="false" outlineLevel="0" collapsed="false">
      <c r="A124" s="162" t="n">
        <v>5</v>
      </c>
      <c r="B124" s="91" t="s">
        <v>120</v>
      </c>
      <c r="C124" s="92" t="n">
        <v>100</v>
      </c>
      <c r="D124" s="206" t="n">
        <v>2559.4</v>
      </c>
      <c r="E124" s="74" t="n">
        <v>11129.22</v>
      </c>
      <c r="F124" s="74" t="n">
        <v>32.19</v>
      </c>
      <c r="G124" s="134"/>
      <c r="H124" s="74" t="n">
        <v>104</v>
      </c>
      <c r="I124" s="69"/>
      <c r="J124" s="166" t="n">
        <f aca="false">K124/D124</f>
        <v>18.9756153786044</v>
      </c>
      <c r="K124" s="165" t="n">
        <f aca="false">L124+M124+E124</f>
        <v>48566.19</v>
      </c>
      <c r="L124" s="165" t="n">
        <f aca="false">F124*1163</f>
        <v>37436.97</v>
      </c>
      <c r="M124" s="165" t="n">
        <f aca="false">G124*9.5</f>
        <v>0</v>
      </c>
      <c r="O124" s="20"/>
    </row>
    <row r="125" customFormat="false" ht="23.85" hidden="false" customHeight="false" outlineLevel="0" collapsed="false">
      <c r="A125" s="162" t="n">
        <v>6</v>
      </c>
      <c r="B125" s="91" t="s">
        <v>121</v>
      </c>
      <c r="C125" s="92" t="n">
        <v>30</v>
      </c>
      <c r="D125" s="205" t="n">
        <v>137.5</v>
      </c>
      <c r="E125" s="74" t="n">
        <v>314.07</v>
      </c>
      <c r="F125" s="69"/>
      <c r="G125" s="74" t="n">
        <v>184.53</v>
      </c>
      <c r="H125" s="69"/>
      <c r="I125" s="69"/>
      <c r="J125" s="166" t="n">
        <f aca="false">K125/D125</f>
        <v>15.0334909090909</v>
      </c>
      <c r="K125" s="165" t="n">
        <f aca="false">L125+M125+E125</f>
        <v>2067.105</v>
      </c>
      <c r="L125" s="165" t="n">
        <f aca="false">F125*1163</f>
        <v>0</v>
      </c>
      <c r="M125" s="165" t="n">
        <f aca="false">G125*9.5</f>
        <v>1753.035</v>
      </c>
      <c r="O125" s="20"/>
    </row>
    <row r="126" customFormat="false" ht="23.85" hidden="false" customHeight="false" outlineLevel="0" collapsed="false">
      <c r="A126" s="162" t="n">
        <v>7</v>
      </c>
      <c r="B126" s="91" t="s">
        <v>122</v>
      </c>
      <c r="C126" s="92" t="n">
        <v>49</v>
      </c>
      <c r="D126" s="205" t="n">
        <v>675.6</v>
      </c>
      <c r="E126" s="74" t="n">
        <v>6003.1</v>
      </c>
      <c r="F126" s="134"/>
      <c r="G126" s="74" t="n">
        <v>777.32</v>
      </c>
      <c r="H126" s="74" t="n">
        <v>41.81</v>
      </c>
      <c r="I126" s="69"/>
      <c r="J126" s="166" t="n">
        <f aca="false">K126/D126</f>
        <v>19.8159265837774</v>
      </c>
      <c r="K126" s="165" t="n">
        <f aca="false">L126+M126+E126</f>
        <v>13387.64</v>
      </c>
      <c r="L126" s="165" t="n">
        <f aca="false">F126*1163</f>
        <v>0</v>
      </c>
      <c r="M126" s="165" t="n">
        <f aca="false">G126*9.5</f>
        <v>7384.54</v>
      </c>
      <c r="O126" s="20"/>
    </row>
    <row r="127" customFormat="false" ht="23.85" hidden="false" customHeight="false" outlineLevel="0" collapsed="false">
      <c r="A127" s="162" t="n">
        <v>8</v>
      </c>
      <c r="B127" s="91" t="s">
        <v>123</v>
      </c>
      <c r="C127" s="92" t="n">
        <v>200</v>
      </c>
      <c r="D127" s="205" t="n">
        <v>1185.9</v>
      </c>
      <c r="E127" s="74" t="n">
        <v>3757.46</v>
      </c>
      <c r="F127" s="69"/>
      <c r="G127" s="74" t="n">
        <v>2006.67</v>
      </c>
      <c r="H127" s="74" t="n">
        <v>63.26</v>
      </c>
      <c r="I127" s="69"/>
      <c r="J127" s="166" t="n">
        <f aca="false">K127/D127</f>
        <v>19.2434648789949</v>
      </c>
      <c r="K127" s="165" t="n">
        <f aca="false">L127+M127+E127</f>
        <v>22820.825</v>
      </c>
      <c r="L127" s="165" t="n">
        <f aca="false">F127*1163</f>
        <v>0</v>
      </c>
      <c r="M127" s="165" t="n">
        <f aca="false">G127*9.5</f>
        <v>19063.365</v>
      </c>
      <c r="O127" s="20"/>
    </row>
    <row r="128" customFormat="false" ht="15" hidden="false" customHeight="false" outlineLevel="0" collapsed="false">
      <c r="A128" s="162" t="n">
        <v>9</v>
      </c>
      <c r="B128" s="91" t="s">
        <v>124</v>
      </c>
      <c r="C128" s="92" t="n">
        <v>60</v>
      </c>
      <c r="D128" s="205" t="n">
        <v>938</v>
      </c>
      <c r="E128" s="74" t="n">
        <v>2646.04</v>
      </c>
      <c r="F128" s="69"/>
      <c r="G128" s="74" t="n">
        <v>1086.18</v>
      </c>
      <c r="H128" s="74" t="n">
        <v>27.73</v>
      </c>
      <c r="I128" s="69"/>
      <c r="J128" s="166" t="n">
        <f aca="false">K128/D128</f>
        <v>13.8216950959488</v>
      </c>
      <c r="K128" s="165" t="n">
        <f aca="false">L128+M128+E128</f>
        <v>12964.75</v>
      </c>
      <c r="L128" s="165" t="n">
        <f aca="false">F128*1163</f>
        <v>0</v>
      </c>
      <c r="M128" s="165" t="n">
        <f aca="false">G128*9.5</f>
        <v>10318.71</v>
      </c>
      <c r="O128" s="20"/>
    </row>
    <row r="129" customFormat="false" ht="23.85" hidden="false" customHeight="false" outlineLevel="0" collapsed="false">
      <c r="A129" s="162" t="n">
        <v>10</v>
      </c>
      <c r="B129" s="91" t="s">
        <v>125</v>
      </c>
      <c r="C129" s="92" t="n">
        <v>20</v>
      </c>
      <c r="D129" s="205" t="n">
        <v>552</v>
      </c>
      <c r="E129" s="74" t="n">
        <v>483.36</v>
      </c>
      <c r="F129" s="69"/>
      <c r="G129" s="74" t="n">
        <v>744.49</v>
      </c>
      <c r="H129" s="69"/>
      <c r="I129" s="69"/>
      <c r="J129" s="166" t="n">
        <f aca="false">K129/D129</f>
        <v>13.6884329710145</v>
      </c>
      <c r="K129" s="165" t="n">
        <f aca="false">L129+M129+E129</f>
        <v>7556.015</v>
      </c>
      <c r="L129" s="165" t="n">
        <f aca="false">F129*1163</f>
        <v>0</v>
      </c>
      <c r="M129" s="165" t="n">
        <f aca="false">G129*9.5</f>
        <v>7072.655</v>
      </c>
      <c r="O129" s="20"/>
    </row>
    <row r="130" customFormat="false" ht="23.85" hidden="false" customHeight="false" outlineLevel="0" collapsed="false">
      <c r="A130" s="162" t="n">
        <v>11</v>
      </c>
      <c r="B130" s="91" t="s">
        <v>126</v>
      </c>
      <c r="C130" s="92" t="n">
        <v>158</v>
      </c>
      <c r="D130" s="205" t="n">
        <v>1599.27</v>
      </c>
      <c r="E130" s="74" t="n">
        <v>3179.5</v>
      </c>
      <c r="F130" s="74" t="n">
        <v>15.24</v>
      </c>
      <c r="G130" s="134"/>
      <c r="H130" s="74" t="n">
        <v>40.28</v>
      </c>
      <c r="I130" s="69"/>
      <c r="J130" s="166" t="n">
        <f aca="false">K130/D130</f>
        <v>13.0707260187461</v>
      </c>
      <c r="K130" s="165" t="n">
        <f aca="false">L130+M130+E130</f>
        <v>20903.62</v>
      </c>
      <c r="L130" s="165" t="n">
        <f aca="false">F130*1163</f>
        <v>17724.12</v>
      </c>
      <c r="M130" s="165" t="n">
        <f aca="false">G130*9.5</f>
        <v>0</v>
      </c>
      <c r="O130" s="20"/>
    </row>
    <row r="131" customFormat="false" ht="15" hidden="false" customHeight="false" outlineLevel="0" collapsed="false">
      <c r="A131" s="162" t="n">
        <v>12</v>
      </c>
      <c r="B131" s="91" t="s">
        <v>127</v>
      </c>
      <c r="C131" s="92" t="n">
        <v>1060</v>
      </c>
      <c r="D131" s="205" t="n">
        <v>1559.27</v>
      </c>
      <c r="E131" s="74" t="n">
        <v>2679.54</v>
      </c>
      <c r="F131" s="69"/>
      <c r="G131" s="74" t="n">
        <v>1561.4</v>
      </c>
      <c r="H131" s="74" t="n">
        <v>73.67</v>
      </c>
      <c r="I131" s="69"/>
      <c r="J131" s="166" t="n">
        <f aca="false">K131/D131</f>
        <v>11.2314352228928</v>
      </c>
      <c r="K131" s="165" t="n">
        <f aca="false">L131+M131+E131</f>
        <v>17512.84</v>
      </c>
      <c r="L131" s="165" t="n">
        <f aca="false">F131*1163</f>
        <v>0</v>
      </c>
      <c r="M131" s="165" t="n">
        <f aca="false">G131*9.5</f>
        <v>14833.3</v>
      </c>
      <c r="O131" s="20"/>
    </row>
    <row r="132" customFormat="false" ht="23.85" hidden="false" customHeight="false" outlineLevel="0" collapsed="false">
      <c r="A132" s="162" t="n">
        <v>13</v>
      </c>
      <c r="B132" s="91" t="s">
        <v>128</v>
      </c>
      <c r="C132" s="92"/>
      <c r="D132" s="205" t="n">
        <v>127.8</v>
      </c>
      <c r="E132" s="74" t="n">
        <v>313.23</v>
      </c>
      <c r="F132" s="69" t="n">
        <v>5.44</v>
      </c>
      <c r="G132" s="74"/>
      <c r="H132" s="69" t="n">
        <v>3.89</v>
      </c>
      <c r="I132" s="69"/>
      <c r="J132" s="166" t="n">
        <f aca="false">K132/D132</f>
        <v>51.9557902973396</v>
      </c>
      <c r="K132" s="165" t="n">
        <f aca="false">L132+M132+E132</f>
        <v>6639.95</v>
      </c>
      <c r="L132" s="165" t="n">
        <f aca="false">F132*1163</f>
        <v>6326.72</v>
      </c>
      <c r="M132" s="165" t="n">
        <f aca="false">G132*9.5</f>
        <v>0</v>
      </c>
      <c r="O132" s="20"/>
    </row>
    <row r="133" customFormat="false" ht="15" hidden="false" customHeight="false" outlineLevel="0" collapsed="false">
      <c r="A133" s="162" t="n">
        <v>14</v>
      </c>
      <c r="B133" s="91" t="s">
        <v>129</v>
      </c>
      <c r="C133" s="170"/>
      <c r="D133" s="207" t="n">
        <v>606.3</v>
      </c>
      <c r="E133" s="74" t="n">
        <v>5044.28</v>
      </c>
      <c r="F133" s="151"/>
      <c r="G133" s="69"/>
      <c r="H133" s="74" t="n">
        <v>9.7</v>
      </c>
      <c r="I133" s="69"/>
      <c r="J133" s="166" t="n">
        <f aca="false">K133/D133</f>
        <v>8.319775688603</v>
      </c>
      <c r="K133" s="165" t="n">
        <f aca="false">L133+M133+E133</f>
        <v>5044.28</v>
      </c>
      <c r="L133" s="165" t="n">
        <f aca="false">F133*1163</f>
        <v>0</v>
      </c>
      <c r="M133" s="165" t="n">
        <f aca="false">G133*9.5</f>
        <v>0</v>
      </c>
      <c r="O133" s="20"/>
    </row>
    <row r="134" customFormat="false" ht="15" hidden="false" customHeight="false" outlineLevel="0" collapsed="false">
      <c r="A134" s="162" t="n">
        <v>15</v>
      </c>
      <c r="B134" s="91" t="s">
        <v>130</v>
      </c>
      <c r="C134" s="92" t="n">
        <v>10</v>
      </c>
      <c r="D134" s="206" t="n">
        <v>712.92</v>
      </c>
      <c r="E134" s="74" t="n">
        <v>1493.33</v>
      </c>
      <c r="F134" s="69"/>
      <c r="G134" s="69"/>
      <c r="H134" s="74" t="n">
        <v>15.81</v>
      </c>
      <c r="I134" s="69"/>
      <c r="J134" s="166" t="n">
        <f aca="false">K134/D134</f>
        <v>2.09466700331033</v>
      </c>
      <c r="K134" s="165" t="n">
        <f aca="false">L134+M134+E134</f>
        <v>1493.33</v>
      </c>
      <c r="L134" s="165" t="n">
        <f aca="false">F134*1163</f>
        <v>0</v>
      </c>
      <c r="M134" s="165" t="n">
        <f aca="false">G134*9.5</f>
        <v>0</v>
      </c>
      <c r="O134" s="20"/>
    </row>
    <row r="135" customFormat="false" ht="23.85" hidden="false" customHeight="false" outlineLevel="0" collapsed="false">
      <c r="A135" s="162" t="n">
        <v>16</v>
      </c>
      <c r="B135" s="91" t="s">
        <v>131</v>
      </c>
      <c r="C135" s="92" t="n">
        <v>30</v>
      </c>
      <c r="D135" s="205" t="n">
        <v>350</v>
      </c>
      <c r="E135" s="74" t="n">
        <v>256.03</v>
      </c>
      <c r="F135" s="69"/>
      <c r="G135" s="74" t="n">
        <v>45.51</v>
      </c>
      <c r="H135" s="69"/>
      <c r="I135" s="69"/>
      <c r="J135" s="166" t="n">
        <f aca="false">K135/D135</f>
        <v>1.96678571428571</v>
      </c>
      <c r="K135" s="165" t="n">
        <f aca="false">L135+M135+E135</f>
        <v>688.375</v>
      </c>
      <c r="L135" s="165" t="n">
        <f aca="false">F135*1163</f>
        <v>0</v>
      </c>
      <c r="M135" s="165" t="n">
        <f aca="false">G135*9.5</f>
        <v>432.345</v>
      </c>
      <c r="O135" s="20"/>
    </row>
    <row r="136" customFormat="false" ht="23.85" hidden="false" customHeight="false" outlineLevel="0" collapsed="false">
      <c r="A136" s="162" t="n">
        <v>17</v>
      </c>
      <c r="B136" s="91" t="s">
        <v>132</v>
      </c>
      <c r="C136" s="92"/>
      <c r="D136" s="205" t="n">
        <v>1166.8</v>
      </c>
      <c r="E136" s="74"/>
      <c r="F136" s="69"/>
      <c r="G136" s="74"/>
      <c r="H136" s="69" t="n">
        <v>37.6</v>
      </c>
      <c r="I136" s="69"/>
      <c r="J136" s="166" t="n">
        <f aca="false">K136/D136</f>
        <v>0</v>
      </c>
      <c r="K136" s="165" t="n">
        <f aca="false">L136+M136+E136</f>
        <v>0</v>
      </c>
      <c r="L136" s="165" t="n">
        <f aca="false">F136*1163</f>
        <v>0</v>
      </c>
      <c r="M136" s="165" t="n">
        <f aca="false">G136*9.5</f>
        <v>0</v>
      </c>
      <c r="O136" s="20"/>
    </row>
    <row r="137" customFormat="false" ht="23.85" hidden="false" customHeight="false" outlineLevel="0" collapsed="false">
      <c r="A137" s="162" t="n">
        <v>18</v>
      </c>
      <c r="B137" s="146" t="s">
        <v>133</v>
      </c>
      <c r="C137" s="92"/>
      <c r="D137" s="205" t="n">
        <v>270.2</v>
      </c>
      <c r="E137" s="74" t="n">
        <v>578.11</v>
      </c>
      <c r="F137" s="69" t="n">
        <v>3.85</v>
      </c>
      <c r="G137" s="74"/>
      <c r="H137" s="69" t="n">
        <v>7.79</v>
      </c>
      <c r="I137" s="69"/>
      <c r="J137" s="166" t="n">
        <f aca="false">K137/D137</f>
        <v>18.7108068097705</v>
      </c>
      <c r="K137" s="165" t="n">
        <f aca="false">L137+M137+E137</f>
        <v>5055.66</v>
      </c>
      <c r="L137" s="165" t="n">
        <f aca="false">F137*1163</f>
        <v>4477.55</v>
      </c>
      <c r="M137" s="165" t="n">
        <f aca="false">G137*9.5</f>
        <v>0</v>
      </c>
      <c r="O137" s="20"/>
    </row>
    <row r="138" customFormat="false" ht="15" hidden="false" customHeight="false" outlineLevel="0" collapsed="false">
      <c r="A138" s="173"/>
      <c r="B138" s="174" t="s">
        <v>66</v>
      </c>
      <c r="C138" s="175" t="n">
        <f aca="false">SUM(C120:C137)</f>
        <v>2451</v>
      </c>
      <c r="D138" s="175" t="n">
        <f aca="false">SUM(D120:D137)</f>
        <v>13779.66</v>
      </c>
      <c r="E138" s="176" t="n">
        <f aca="false">SUM(E120:E137)</f>
        <v>42030.11</v>
      </c>
      <c r="F138" s="176" t="n">
        <f aca="false">SUM(F120:F137)</f>
        <v>65</v>
      </c>
      <c r="G138" s="176" t="n">
        <f aca="false">SUM(G120:G137)</f>
        <v>8047.97</v>
      </c>
      <c r="H138" s="176" t="n">
        <f aca="false">SUM(H120:H137)</f>
        <v>452.02</v>
      </c>
      <c r="I138" s="176" t="n">
        <f aca="false">SUM(I120:I137)</f>
        <v>0</v>
      </c>
      <c r="J138" s="177"/>
      <c r="K138" s="177"/>
      <c r="L138" s="177"/>
      <c r="M138" s="178"/>
      <c r="O138" s="20"/>
    </row>
    <row r="139" customFormat="false" ht="15" hidden="false" customHeight="false" outlineLevel="0" collapsed="false">
      <c r="A139" s="173"/>
      <c r="B139" s="174" t="s">
        <v>67</v>
      </c>
      <c r="C139" s="175"/>
      <c r="D139" s="175"/>
      <c r="E139" s="176"/>
      <c r="F139" s="176"/>
      <c r="G139" s="176"/>
      <c r="H139" s="176"/>
      <c r="I139" s="178"/>
      <c r="J139" s="179" t="n">
        <f aca="false">SUM(J120:J137)/18</f>
        <v>15.8979371203182</v>
      </c>
      <c r="K139" s="178"/>
      <c r="L139" s="178"/>
      <c r="M139" s="178"/>
      <c r="O139" s="20"/>
    </row>
    <row r="140" customFormat="false" ht="15" hidden="false" customHeight="false" outlineLevel="0" collapsed="false">
      <c r="A140" s="125"/>
      <c r="B140" s="125"/>
      <c r="C140" s="125"/>
      <c r="D140" s="125"/>
      <c r="E140" s="124"/>
      <c r="F140" s="124"/>
      <c r="G140" s="124"/>
      <c r="H140" s="124"/>
      <c r="I140" s="124"/>
      <c r="J140" s="124"/>
      <c r="K140" s="124"/>
      <c r="L140" s="124"/>
      <c r="M140" s="124"/>
      <c r="O140" s="20"/>
    </row>
    <row r="141" customFormat="false" ht="15" hidden="false" customHeight="false" outlineLevel="0" collapsed="false">
      <c r="A141" s="125"/>
      <c r="B141" s="125"/>
      <c r="C141" s="125"/>
      <c r="D141" s="125"/>
      <c r="E141" s="124"/>
      <c r="F141" s="124"/>
      <c r="G141" s="124"/>
      <c r="H141" s="124"/>
      <c r="I141" s="124"/>
      <c r="J141" s="124"/>
      <c r="K141" s="124"/>
      <c r="L141" s="124"/>
      <c r="M141" s="124"/>
      <c r="O141" s="20"/>
    </row>
    <row r="142" customFormat="false" ht="13.5" hidden="false" customHeight="true" outlineLevel="0" collapsed="false">
      <c r="A142" s="126" t="s">
        <v>1</v>
      </c>
      <c r="B142" s="127" t="s">
        <v>2</v>
      </c>
      <c r="C142" s="127" t="s">
        <v>3</v>
      </c>
      <c r="D142" s="127" t="s">
        <v>4</v>
      </c>
      <c r="E142" s="126" t="s">
        <v>5</v>
      </c>
      <c r="F142" s="126"/>
      <c r="G142" s="126"/>
      <c r="H142" s="126"/>
      <c r="I142" s="126"/>
      <c r="J142" s="127" t="s">
        <v>6</v>
      </c>
      <c r="K142" s="127" t="s">
        <v>7</v>
      </c>
      <c r="L142" s="127"/>
      <c r="M142" s="127"/>
      <c r="O142" s="20"/>
    </row>
    <row r="143" customFormat="false" ht="35.05" hidden="false" customHeight="false" outlineLevel="0" collapsed="false">
      <c r="A143" s="126"/>
      <c r="B143" s="127"/>
      <c r="C143" s="127"/>
      <c r="D143" s="127"/>
      <c r="E143" s="126" t="s">
        <v>8</v>
      </c>
      <c r="F143" s="126" t="s">
        <v>9</v>
      </c>
      <c r="G143" s="126" t="s">
        <v>10</v>
      </c>
      <c r="H143" s="126" t="s">
        <v>11</v>
      </c>
      <c r="I143" s="126" t="s">
        <v>12</v>
      </c>
      <c r="J143" s="127"/>
      <c r="K143" s="127" t="s">
        <v>13</v>
      </c>
      <c r="L143" s="127" t="s">
        <v>14</v>
      </c>
      <c r="M143" s="127" t="s">
        <v>15</v>
      </c>
      <c r="O143" s="20"/>
    </row>
    <row r="144" customFormat="false" ht="15" hidden="false" customHeight="false" outlineLevel="0" collapsed="false">
      <c r="A144" s="161" t="s">
        <v>134</v>
      </c>
      <c r="B144" s="161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  <c r="M144" s="161"/>
      <c r="O144" s="20"/>
    </row>
    <row r="145" customFormat="false" ht="35.05" hidden="false" customHeight="false" outlineLevel="0" collapsed="false">
      <c r="A145" s="180" t="n">
        <v>1</v>
      </c>
      <c r="B145" s="201" t="s">
        <v>212</v>
      </c>
      <c r="C145" s="92" t="n">
        <v>756</v>
      </c>
      <c r="D145" s="206" t="n">
        <v>5466</v>
      </c>
      <c r="E145" s="74" t="n">
        <v>9312.34</v>
      </c>
      <c r="F145" s="74" t="n">
        <v>299.8</v>
      </c>
      <c r="G145" s="69"/>
      <c r="H145" s="74" t="n">
        <v>180.36</v>
      </c>
      <c r="I145" s="69"/>
      <c r="J145" s="93" t="n">
        <f aca="false">K145/D145</f>
        <v>65.4920856201976</v>
      </c>
      <c r="K145" s="76" t="n">
        <f aca="false">L145+M145+E145</f>
        <v>357979.74</v>
      </c>
      <c r="L145" s="76" t="n">
        <f aca="false">F145*1163</f>
        <v>348667.4</v>
      </c>
      <c r="M145" s="76" t="n">
        <f aca="false">G145*9.5</f>
        <v>0</v>
      </c>
      <c r="O145" s="20"/>
    </row>
    <row r="146" customFormat="false" ht="23.85" hidden="false" customHeight="false" outlineLevel="0" collapsed="false">
      <c r="A146" s="180" t="n">
        <v>2</v>
      </c>
      <c r="B146" s="202" t="s">
        <v>136</v>
      </c>
      <c r="C146" s="92" t="n">
        <v>810</v>
      </c>
      <c r="D146" s="206" t="n">
        <v>11225.1</v>
      </c>
      <c r="E146" s="74"/>
      <c r="F146" s="74" t="n">
        <v>116.48</v>
      </c>
      <c r="G146" s="74" t="n">
        <v>5144.42</v>
      </c>
      <c r="H146" s="74" t="n">
        <v>777.39</v>
      </c>
      <c r="I146" s="69"/>
      <c r="J146" s="93" t="n">
        <f aca="false">K146/D146</f>
        <v>16.4219677330269</v>
      </c>
      <c r="K146" s="76" t="n">
        <f aca="false">L146+M146+E146</f>
        <v>184338.23</v>
      </c>
      <c r="L146" s="76" t="n">
        <f aca="false">F146*1163</f>
        <v>135466.24</v>
      </c>
      <c r="M146" s="76" t="n">
        <f aca="false">G146*9.5</f>
        <v>48871.99</v>
      </c>
      <c r="O146" s="20"/>
    </row>
    <row r="147" customFormat="false" ht="23.85" hidden="false" customHeight="false" outlineLevel="0" collapsed="false">
      <c r="A147" s="180" t="n">
        <v>3</v>
      </c>
      <c r="B147" s="201" t="s">
        <v>213</v>
      </c>
      <c r="C147" s="92" t="n">
        <v>50</v>
      </c>
      <c r="D147" s="206" t="n">
        <v>391</v>
      </c>
      <c r="E147" s="74" t="n">
        <v>660.26</v>
      </c>
      <c r="F147" s="151"/>
      <c r="G147" s="69" t="n">
        <v>1223.16</v>
      </c>
      <c r="H147" s="74"/>
      <c r="I147" s="74"/>
      <c r="J147" s="93" t="n">
        <f aca="false">K147/D147</f>
        <v>31.4073657289003</v>
      </c>
      <c r="K147" s="76" t="n">
        <f aca="false">L147+M147+E147</f>
        <v>12280.28</v>
      </c>
      <c r="L147" s="76" t="n">
        <f aca="false">F147*1163</f>
        <v>0</v>
      </c>
      <c r="M147" s="76" t="n">
        <f aca="false">G147*9.5</f>
        <v>11620.02</v>
      </c>
      <c r="O147" s="20"/>
    </row>
    <row r="148" customFormat="false" ht="23.85" hidden="false" customHeight="false" outlineLevel="0" collapsed="false">
      <c r="A148" s="180" t="n">
        <v>4</v>
      </c>
      <c r="B148" s="203" t="s">
        <v>214</v>
      </c>
      <c r="C148" s="92" t="n">
        <v>40</v>
      </c>
      <c r="D148" s="206" t="n">
        <v>193</v>
      </c>
      <c r="E148" s="74" t="n">
        <v>427.33</v>
      </c>
      <c r="F148" s="151"/>
      <c r="G148" s="69" t="n">
        <v>372.67</v>
      </c>
      <c r="H148" s="74" t="n">
        <v>2.86</v>
      </c>
      <c r="I148" s="74"/>
      <c r="J148" s="93" t="n">
        <f aca="false">K148/D148</f>
        <v>20.5580051813472</v>
      </c>
      <c r="K148" s="76" t="n">
        <f aca="false">L148+M148+E148</f>
        <v>3967.695</v>
      </c>
      <c r="L148" s="76" t="n">
        <f aca="false">F148*1163</f>
        <v>0</v>
      </c>
      <c r="M148" s="76" t="n">
        <f aca="false">G148*9.5</f>
        <v>3540.365</v>
      </c>
      <c r="O148" s="20"/>
    </row>
    <row r="149" customFormat="false" ht="23.85" hidden="false" customHeight="false" outlineLevel="0" collapsed="false">
      <c r="A149" s="180" t="n">
        <v>5</v>
      </c>
      <c r="B149" s="203" t="s">
        <v>215</v>
      </c>
      <c r="C149" s="95" t="n">
        <v>135</v>
      </c>
      <c r="D149" s="206" t="n">
        <v>845</v>
      </c>
      <c r="E149" s="74" t="n">
        <v>1306.58</v>
      </c>
      <c r="F149" s="74" t="n">
        <v>22.15</v>
      </c>
      <c r="G149" s="69"/>
      <c r="H149" s="74" t="n">
        <v>17.74</v>
      </c>
      <c r="I149" s="74" t="n">
        <v>4.86</v>
      </c>
      <c r="J149" s="93" t="n">
        <f aca="false">K149/D149</f>
        <v>32.0319881656805</v>
      </c>
      <c r="K149" s="76" t="n">
        <f aca="false">L149+M149+E149</f>
        <v>27067.03</v>
      </c>
      <c r="L149" s="76" t="n">
        <f aca="false">F149*1163</f>
        <v>25760.45</v>
      </c>
      <c r="M149" s="76" t="n">
        <f aca="false">G149*9.5</f>
        <v>0</v>
      </c>
      <c r="O149" s="20"/>
    </row>
    <row r="150" customFormat="false" ht="35.05" hidden="false" customHeight="false" outlineLevel="0" collapsed="false">
      <c r="A150" s="180" t="n">
        <v>6</v>
      </c>
      <c r="B150" s="202" t="s">
        <v>216</v>
      </c>
      <c r="C150" s="92" t="n">
        <v>761</v>
      </c>
      <c r="D150" s="206" t="n">
        <v>2193</v>
      </c>
      <c r="E150" s="74" t="n">
        <v>2492.54</v>
      </c>
      <c r="F150" s="74" t="n">
        <v>9.45</v>
      </c>
      <c r="G150" s="69"/>
      <c r="H150" s="74" t="n">
        <v>19.87</v>
      </c>
      <c r="I150" s="69"/>
      <c r="J150" s="93" t="n">
        <f aca="false">K150/D150</f>
        <v>6.14814865481076</v>
      </c>
      <c r="K150" s="76" t="n">
        <f aca="false">L150+M150+E150</f>
        <v>13482.89</v>
      </c>
      <c r="L150" s="76" t="n">
        <f aca="false">F150*1163</f>
        <v>10990.35</v>
      </c>
      <c r="M150" s="76" t="n">
        <f aca="false">G150*9.5</f>
        <v>0</v>
      </c>
      <c r="O150" s="20"/>
    </row>
    <row r="151" customFormat="false" ht="23.85" hidden="false" customHeight="false" outlineLevel="0" collapsed="false">
      <c r="A151" s="180" t="n">
        <v>7</v>
      </c>
      <c r="B151" s="203" t="s">
        <v>217</v>
      </c>
      <c r="C151" s="92" t="n">
        <v>125</v>
      </c>
      <c r="D151" s="206" t="n">
        <v>616.3</v>
      </c>
      <c r="E151" s="74" t="n">
        <v>1427.57</v>
      </c>
      <c r="F151" s="74" t="n">
        <v>10.86</v>
      </c>
      <c r="G151" s="69"/>
      <c r="H151" s="74" t="n">
        <v>10.88</v>
      </c>
      <c r="I151" s="74"/>
      <c r="J151" s="93" t="n">
        <f aca="false">K151/D151</f>
        <v>22.8099140029207</v>
      </c>
      <c r="K151" s="76" t="n">
        <f aca="false">L151+M151+E151</f>
        <v>14057.75</v>
      </c>
      <c r="L151" s="76" t="n">
        <f aca="false">F151*1163</f>
        <v>12630.18</v>
      </c>
      <c r="M151" s="76" t="n">
        <f aca="false">G151*9.5</f>
        <v>0</v>
      </c>
      <c r="O151" s="20"/>
    </row>
    <row r="152" customFormat="false" ht="35.05" hidden="false" customHeight="false" outlineLevel="0" collapsed="false">
      <c r="A152" s="180" t="n">
        <v>8</v>
      </c>
      <c r="B152" s="202" t="s">
        <v>142</v>
      </c>
      <c r="C152" s="92" t="n">
        <v>1995</v>
      </c>
      <c r="D152" s="206" t="n">
        <v>25949</v>
      </c>
      <c r="E152" s="74" t="n">
        <v>40025.17</v>
      </c>
      <c r="F152" s="74" t="n">
        <v>286.43</v>
      </c>
      <c r="G152" s="69"/>
      <c r="H152" s="74" t="n">
        <v>3615.31</v>
      </c>
      <c r="I152" s="69"/>
      <c r="J152" s="93" t="n">
        <f aca="false">K152/D152</f>
        <v>14.3798705152414</v>
      </c>
      <c r="K152" s="76" t="n">
        <f aca="false">L152+M152+E152</f>
        <v>373143.26</v>
      </c>
      <c r="L152" s="76" t="n">
        <f aca="false">F152*1163</f>
        <v>333118.09</v>
      </c>
      <c r="M152" s="76" t="n">
        <f aca="false">G152*9.5</f>
        <v>0</v>
      </c>
      <c r="O152" s="20"/>
    </row>
    <row r="153" customFormat="false" ht="35.05" hidden="false" customHeight="false" outlineLevel="0" collapsed="false">
      <c r="A153" s="180" t="n">
        <v>9</v>
      </c>
      <c r="B153" s="204" t="s">
        <v>218</v>
      </c>
      <c r="C153" s="92" t="n">
        <v>1031</v>
      </c>
      <c r="D153" s="206" t="n">
        <v>5112</v>
      </c>
      <c r="E153" s="74" t="n">
        <v>7778.36</v>
      </c>
      <c r="F153" s="74" t="n">
        <v>76.84</v>
      </c>
      <c r="G153" s="69"/>
      <c r="H153" s="74" t="n">
        <v>217.55</v>
      </c>
      <c r="I153" s="69"/>
      <c r="J153" s="93" t="n">
        <f aca="false">K153/D153</f>
        <v>19.0029890453834</v>
      </c>
      <c r="K153" s="76" t="n">
        <f aca="false">L153+M153+E153</f>
        <v>97143.28</v>
      </c>
      <c r="L153" s="76" t="n">
        <f aca="false">F153*1163</f>
        <v>89364.92</v>
      </c>
      <c r="M153" s="76" t="n">
        <f aca="false">G153*9.5</f>
        <v>0</v>
      </c>
      <c r="O153" s="20"/>
    </row>
    <row r="154" customFormat="false" ht="23.85" hidden="false" customHeight="false" outlineLevel="0" collapsed="false">
      <c r="A154" s="180" t="n">
        <v>10</v>
      </c>
      <c r="B154" s="202" t="s">
        <v>144</v>
      </c>
      <c r="C154" s="92" t="n">
        <v>1125</v>
      </c>
      <c r="D154" s="206" t="n">
        <v>8890</v>
      </c>
      <c r="E154" s="74" t="n">
        <v>4134.64</v>
      </c>
      <c r="F154" s="74" t="n">
        <v>117.2</v>
      </c>
      <c r="G154" s="69"/>
      <c r="H154" s="74" t="n">
        <v>449.39</v>
      </c>
      <c r="I154" s="69" t="n">
        <v>0.1</v>
      </c>
      <c r="J154" s="93" t="n">
        <f aca="false">K154/D154</f>
        <v>15.7973273340832</v>
      </c>
      <c r="K154" s="76" t="n">
        <f aca="false">L154+M154+E154</f>
        <v>140438.24</v>
      </c>
      <c r="L154" s="76" t="n">
        <f aca="false">F154*1163</f>
        <v>136303.6</v>
      </c>
      <c r="M154" s="76" t="n">
        <f aca="false">G154*9.5</f>
        <v>0</v>
      </c>
      <c r="O154" s="20"/>
    </row>
    <row r="155" customFormat="false" ht="35.05" hidden="false" customHeight="false" outlineLevel="0" collapsed="false">
      <c r="A155" s="180" t="n">
        <v>11</v>
      </c>
      <c r="B155" s="202" t="s">
        <v>145</v>
      </c>
      <c r="C155" s="92" t="n">
        <v>910</v>
      </c>
      <c r="D155" s="206" t="n">
        <v>2539.5</v>
      </c>
      <c r="E155" s="74" t="n">
        <v>8669.1</v>
      </c>
      <c r="F155" s="74" t="n">
        <v>13.37</v>
      </c>
      <c r="G155" s="74" t="n">
        <v>5.5</v>
      </c>
      <c r="H155" s="74" t="n">
        <v>191.47</v>
      </c>
      <c r="I155" s="69" t="n">
        <v>18.76</v>
      </c>
      <c r="J155" s="93" t="n">
        <f aca="false">K155/D155</f>
        <v>9.55725930301241</v>
      </c>
      <c r="K155" s="76" t="n">
        <f aca="false">L155+M155+E155</f>
        <v>24270.66</v>
      </c>
      <c r="L155" s="76" t="n">
        <f aca="false">F155*1163</f>
        <v>15549.31</v>
      </c>
      <c r="M155" s="76" t="n">
        <f aca="false">G155*9.5</f>
        <v>52.25</v>
      </c>
      <c r="O155" s="20"/>
    </row>
    <row r="156" customFormat="false" ht="23.85" hidden="false" customHeight="false" outlineLevel="0" collapsed="false">
      <c r="A156" s="180" t="n">
        <v>12</v>
      </c>
      <c r="B156" s="202" t="s">
        <v>146</v>
      </c>
      <c r="C156" s="92" t="n">
        <v>130</v>
      </c>
      <c r="D156" s="206" t="n">
        <v>2840.4</v>
      </c>
      <c r="E156" s="69" t="n">
        <v>10876.66</v>
      </c>
      <c r="F156" s="69"/>
      <c r="G156" s="69"/>
      <c r="H156" s="74" t="n">
        <v>142.18</v>
      </c>
      <c r="I156" s="69"/>
      <c r="J156" s="93" t="n">
        <f aca="false">K156/D156</f>
        <v>3.82927052527813</v>
      </c>
      <c r="K156" s="76" t="n">
        <f aca="false">L156+M156+E156</f>
        <v>10876.66</v>
      </c>
      <c r="L156" s="76" t="n">
        <f aca="false">F156*1163</f>
        <v>0</v>
      </c>
      <c r="M156" s="76" t="n">
        <f aca="false">G156*9.5</f>
        <v>0</v>
      </c>
      <c r="O156" s="20"/>
    </row>
    <row r="157" customFormat="false" ht="23.85" hidden="false" customHeight="false" outlineLevel="0" collapsed="false">
      <c r="A157" s="180" t="n">
        <v>13</v>
      </c>
      <c r="B157" s="203" t="s">
        <v>219</v>
      </c>
      <c r="C157" s="92" t="n">
        <v>50</v>
      </c>
      <c r="D157" s="206" t="n">
        <v>241</v>
      </c>
      <c r="E157" s="74" t="n">
        <v>502.96</v>
      </c>
      <c r="F157" s="151"/>
      <c r="G157" s="69"/>
      <c r="H157" s="74" t="n">
        <v>7.88</v>
      </c>
      <c r="I157" s="74"/>
      <c r="J157" s="93" t="n">
        <f aca="false">K157/D157</f>
        <v>2.08697095435685</v>
      </c>
      <c r="K157" s="76" t="n">
        <f aca="false">L157+M157+E157</f>
        <v>502.96</v>
      </c>
      <c r="L157" s="76" t="n">
        <f aca="false">F157*1163</f>
        <v>0</v>
      </c>
      <c r="M157" s="76" t="n">
        <f aca="false">G157*9.5</f>
        <v>0</v>
      </c>
      <c r="O157" s="20"/>
    </row>
    <row r="158" customFormat="false" ht="35.05" hidden="false" customHeight="false" outlineLevel="0" collapsed="false">
      <c r="A158" s="180" t="n">
        <v>14</v>
      </c>
      <c r="B158" s="201" t="s">
        <v>220</v>
      </c>
      <c r="C158" s="92" t="n">
        <v>35</v>
      </c>
      <c r="D158" s="206" t="n">
        <v>217</v>
      </c>
      <c r="E158" s="74" t="n">
        <v>3870.65</v>
      </c>
      <c r="F158" s="151"/>
      <c r="G158" s="69"/>
      <c r="H158" s="74"/>
      <c r="I158" s="74"/>
      <c r="J158" s="93" t="n">
        <f aca="false">K158/D158</f>
        <v>17.8370967741935</v>
      </c>
      <c r="K158" s="76" t="n">
        <f aca="false">L158+M158+E158</f>
        <v>3870.65</v>
      </c>
      <c r="L158" s="76" t="n">
        <f aca="false">F158*1163</f>
        <v>0</v>
      </c>
      <c r="M158" s="76" t="n">
        <f aca="false">G158*9.5</f>
        <v>0</v>
      </c>
      <c r="O158" s="20"/>
    </row>
    <row r="159" customFormat="false" ht="15" hidden="false" customHeight="false" outlineLevel="0" collapsed="false">
      <c r="A159" s="173"/>
      <c r="B159" s="174" t="s">
        <v>66</v>
      </c>
      <c r="C159" s="175" t="n">
        <f aca="false">SUM(C145:C158)</f>
        <v>7953</v>
      </c>
      <c r="D159" s="175" t="n">
        <f aca="false">SUM(D145:D158)</f>
        <v>66718.3</v>
      </c>
      <c r="E159" s="175" t="n">
        <f aca="false">SUM(E145:E158)</f>
        <v>91484.16</v>
      </c>
      <c r="F159" s="175" t="n">
        <f aca="false">SUM(F145:F158)</f>
        <v>952.58</v>
      </c>
      <c r="G159" s="175" t="n">
        <f aca="false">SUM(G145:G158)</f>
        <v>6745.75</v>
      </c>
      <c r="H159" s="175" t="n">
        <f aca="false">SUM(H145:H158)</f>
        <v>5632.88</v>
      </c>
      <c r="I159" s="175" t="n">
        <f aca="false">SUM(I145:I158)</f>
        <v>23.72</v>
      </c>
      <c r="J159" s="178"/>
      <c r="K159" s="178"/>
      <c r="L159" s="178"/>
      <c r="M159" s="178"/>
      <c r="O159" s="20"/>
    </row>
    <row r="160" customFormat="false" ht="15" hidden="false" customHeight="false" outlineLevel="0" collapsed="false">
      <c r="A160" s="173"/>
      <c r="B160" s="174" t="s">
        <v>67</v>
      </c>
      <c r="C160" s="175"/>
      <c r="D160" s="175"/>
      <c r="E160" s="176"/>
      <c r="F160" s="176"/>
      <c r="G160" s="176"/>
      <c r="H160" s="176"/>
      <c r="I160" s="181"/>
      <c r="J160" s="181" t="n">
        <f aca="false">SUM(J145:J158)/14</f>
        <v>19.8114471098881</v>
      </c>
      <c r="K160" s="178"/>
      <c r="L160" s="178"/>
      <c r="M160" s="178"/>
      <c r="O160" s="96"/>
    </row>
    <row r="161" customFormat="false" ht="15" hidden="false" customHeight="false" outlineLevel="0" collapsed="false">
      <c r="A161" s="125"/>
      <c r="B161" s="125"/>
      <c r="C161" s="156"/>
      <c r="D161" s="156"/>
      <c r="E161" s="157"/>
      <c r="F161" s="157"/>
      <c r="G161" s="157"/>
      <c r="H161" s="157"/>
      <c r="I161" s="157"/>
      <c r="J161" s="156"/>
      <c r="K161" s="159"/>
      <c r="L161" s="159"/>
      <c r="M161" s="159"/>
      <c r="O161" s="96"/>
    </row>
    <row r="162" customFormat="false" ht="15" hidden="false" customHeight="false" outlineLevel="0" collapsed="false">
      <c r="A162" s="125"/>
      <c r="B162" s="125"/>
      <c r="C162" s="125"/>
      <c r="D162" s="125"/>
      <c r="E162" s="124"/>
      <c r="F162" s="124"/>
      <c r="G162" s="124"/>
      <c r="H162" s="157"/>
      <c r="I162" s="157"/>
      <c r="J162" s="156"/>
      <c r="K162" s="124"/>
      <c r="L162" s="124"/>
      <c r="M162" s="124"/>
      <c r="O162" s="96"/>
    </row>
    <row r="163" customFormat="false" ht="15" hidden="true" customHeight="false" outlineLevel="0" collapsed="false">
      <c r="A163" s="125"/>
      <c r="B163" s="125"/>
      <c r="C163" s="125"/>
      <c r="D163" s="125"/>
      <c r="E163" s="124"/>
      <c r="F163" s="124"/>
      <c r="G163" s="124"/>
      <c r="H163" s="157"/>
      <c r="I163" s="157"/>
      <c r="J163" s="156"/>
      <c r="K163" s="124"/>
      <c r="L163" s="124"/>
      <c r="M163" s="124"/>
      <c r="O163" s="96"/>
    </row>
    <row r="164" customFormat="false" ht="15" hidden="true" customHeight="false" outlineLevel="0" collapsed="false">
      <c r="A164" s="125"/>
      <c r="B164" s="125"/>
      <c r="C164" s="125"/>
      <c r="D164" s="125"/>
      <c r="E164" s="124"/>
      <c r="F164" s="124"/>
      <c r="G164" s="124"/>
      <c r="H164" s="157"/>
      <c r="I164" s="157"/>
      <c r="J164" s="156"/>
      <c r="K164" s="124"/>
      <c r="L164" s="124"/>
      <c r="M164" s="124"/>
      <c r="O164" s="96"/>
    </row>
    <row r="165" customFormat="false" ht="13.5" hidden="false" customHeight="true" outlineLevel="0" collapsed="false">
      <c r="A165" s="126" t="s">
        <v>1</v>
      </c>
      <c r="B165" s="127" t="s">
        <v>2</v>
      </c>
      <c r="C165" s="127" t="s">
        <v>3</v>
      </c>
      <c r="D165" s="127" t="s">
        <v>4</v>
      </c>
      <c r="E165" s="126" t="s">
        <v>5</v>
      </c>
      <c r="F165" s="126"/>
      <c r="G165" s="126"/>
      <c r="H165" s="126"/>
      <c r="I165" s="126"/>
      <c r="J165" s="127" t="s">
        <v>6</v>
      </c>
      <c r="K165" s="127" t="s">
        <v>7</v>
      </c>
      <c r="L165" s="127"/>
      <c r="M165" s="127"/>
      <c r="O165" s="96"/>
    </row>
    <row r="166" customFormat="false" ht="35.05" hidden="false" customHeight="false" outlineLevel="0" collapsed="false">
      <c r="A166" s="126"/>
      <c r="B166" s="127"/>
      <c r="C166" s="127"/>
      <c r="D166" s="127"/>
      <c r="E166" s="126" t="s">
        <v>8</v>
      </c>
      <c r="F166" s="126" t="s">
        <v>9</v>
      </c>
      <c r="G166" s="126" t="s">
        <v>10</v>
      </c>
      <c r="H166" s="126" t="s">
        <v>11</v>
      </c>
      <c r="I166" s="126" t="s">
        <v>12</v>
      </c>
      <c r="J166" s="127"/>
      <c r="K166" s="127" t="s">
        <v>13</v>
      </c>
      <c r="L166" s="127" t="s">
        <v>14</v>
      </c>
      <c r="M166" s="127" t="s">
        <v>15</v>
      </c>
      <c r="O166" s="96"/>
    </row>
    <row r="167" customFormat="false" ht="15" hidden="false" customHeight="false" outlineLevel="0" collapsed="false">
      <c r="A167" s="161" t="s">
        <v>149</v>
      </c>
      <c r="B167" s="161"/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O167" s="96"/>
    </row>
    <row r="168" customFormat="false" ht="15" hidden="false" customHeight="false" outlineLevel="0" collapsed="false">
      <c r="A168" s="162" t="n">
        <v>1</v>
      </c>
      <c r="B168" s="91" t="s">
        <v>150</v>
      </c>
      <c r="C168" s="92" t="n">
        <v>50</v>
      </c>
      <c r="D168" s="206" t="n">
        <v>122.1</v>
      </c>
      <c r="E168" s="74" t="n">
        <v>1922.45</v>
      </c>
      <c r="F168" s="151"/>
      <c r="G168" s="151"/>
      <c r="H168" s="151"/>
      <c r="I168" s="151"/>
      <c r="J168" s="182" t="n">
        <f aca="false">K168/D168</f>
        <v>15.7448812448812</v>
      </c>
      <c r="K168" s="183" t="n">
        <f aca="false">L168+M168+E168</f>
        <v>1922.45</v>
      </c>
      <c r="L168" s="184" t="n">
        <f aca="false">F168*1163</f>
        <v>0</v>
      </c>
      <c r="M168" s="184" t="n">
        <f aca="false">G168*9.5</f>
        <v>0</v>
      </c>
      <c r="O168" s="96"/>
    </row>
    <row r="169" customFormat="false" ht="23.85" hidden="false" customHeight="false" outlineLevel="0" collapsed="false">
      <c r="A169" s="162" t="n">
        <v>2</v>
      </c>
      <c r="B169" s="91" t="s">
        <v>151</v>
      </c>
      <c r="C169" s="92" t="n">
        <v>50</v>
      </c>
      <c r="D169" s="206" t="n">
        <v>426.8</v>
      </c>
      <c r="E169" s="74" t="n">
        <v>567.36</v>
      </c>
      <c r="F169" s="74" t="n">
        <v>8.86</v>
      </c>
      <c r="G169" s="151"/>
      <c r="H169" s="74" t="n">
        <v>5.8</v>
      </c>
      <c r="I169" s="74" t="n">
        <v>1.86</v>
      </c>
      <c r="J169" s="182" t="n">
        <f aca="false">K169/D169</f>
        <v>25.4722118088097</v>
      </c>
      <c r="K169" s="183" t="n">
        <f aca="false">L169+M169+E169</f>
        <v>10871.54</v>
      </c>
      <c r="L169" s="183" t="n">
        <f aca="false">F169*1163</f>
        <v>10304.18</v>
      </c>
      <c r="M169" s="184" t="n">
        <f aca="false">G169*9.5</f>
        <v>0</v>
      </c>
      <c r="O169" s="96"/>
    </row>
    <row r="170" customFormat="false" ht="15" hidden="false" customHeight="false" outlineLevel="0" collapsed="false">
      <c r="A170" s="162" t="n">
        <v>3</v>
      </c>
      <c r="B170" s="91" t="s">
        <v>152</v>
      </c>
      <c r="C170" s="92" t="n">
        <v>90</v>
      </c>
      <c r="D170" s="206" t="n">
        <v>761.3</v>
      </c>
      <c r="E170" s="74" t="n">
        <v>313.17</v>
      </c>
      <c r="F170" s="74" t="n">
        <v>14.22</v>
      </c>
      <c r="G170" s="151"/>
      <c r="H170" s="74" t="n">
        <v>6.85</v>
      </c>
      <c r="I170" s="74"/>
      <c r="J170" s="182" t="n">
        <f aca="false">K170/D170</f>
        <v>22.1345461710232</v>
      </c>
      <c r="K170" s="183" t="n">
        <f aca="false">L170+M170+E170</f>
        <v>16851.03</v>
      </c>
      <c r="L170" s="184" t="n">
        <f aca="false">F170*1163</f>
        <v>16537.86</v>
      </c>
      <c r="M170" s="184" t="n">
        <f aca="false">G170*9.5</f>
        <v>0</v>
      </c>
      <c r="O170" s="96"/>
    </row>
    <row r="171" customFormat="false" ht="15" hidden="false" customHeight="false" outlineLevel="0" collapsed="false">
      <c r="A171" s="162" t="n">
        <v>4</v>
      </c>
      <c r="B171" s="91" t="s">
        <v>153</v>
      </c>
      <c r="C171" s="92" t="n">
        <v>13</v>
      </c>
      <c r="D171" s="206" t="n">
        <v>273.5</v>
      </c>
      <c r="E171" s="74" t="n">
        <v>2891.4</v>
      </c>
      <c r="F171" s="151"/>
      <c r="G171" s="151"/>
      <c r="H171" s="74" t="n">
        <v>8.82</v>
      </c>
      <c r="I171" s="151"/>
      <c r="J171" s="182" t="n">
        <f aca="false">K171/D171</f>
        <v>10.5718464351006</v>
      </c>
      <c r="K171" s="183" t="n">
        <f aca="false">L171+M171+E171</f>
        <v>2891.4</v>
      </c>
      <c r="L171" s="184" t="n">
        <f aca="false">F171*1163</f>
        <v>0</v>
      </c>
      <c r="M171" s="184" t="n">
        <f aca="false">G171*9.5</f>
        <v>0</v>
      </c>
      <c r="O171" s="96"/>
    </row>
    <row r="172" customFormat="false" ht="23.85" hidden="false" customHeight="false" outlineLevel="0" collapsed="false">
      <c r="A172" s="162" t="n">
        <v>5</v>
      </c>
      <c r="B172" s="91" t="s">
        <v>154</v>
      </c>
      <c r="C172" s="92" t="n">
        <v>28</v>
      </c>
      <c r="D172" s="206" t="n">
        <v>150</v>
      </c>
      <c r="E172" s="74" t="n">
        <v>2332.41</v>
      </c>
      <c r="F172" s="151"/>
      <c r="G172" s="151"/>
      <c r="H172" s="151"/>
      <c r="I172" s="151"/>
      <c r="J172" s="182" t="n">
        <f aca="false">K172/D172</f>
        <v>15.5494</v>
      </c>
      <c r="K172" s="183" t="n">
        <f aca="false">L172+M172+E172</f>
        <v>2332.41</v>
      </c>
      <c r="L172" s="184" t="n">
        <f aca="false">F172*1163</f>
        <v>0</v>
      </c>
      <c r="M172" s="184" t="n">
        <f aca="false">G172*9.5</f>
        <v>0</v>
      </c>
      <c r="O172" s="96"/>
    </row>
    <row r="173" customFormat="false" ht="15" hidden="false" customHeight="false" outlineLevel="0" collapsed="false">
      <c r="A173" s="162" t="n">
        <v>6</v>
      </c>
      <c r="B173" s="91" t="s">
        <v>155</v>
      </c>
      <c r="C173" s="92" t="n">
        <v>20</v>
      </c>
      <c r="D173" s="206" t="n">
        <v>417.57</v>
      </c>
      <c r="E173" s="74" t="n">
        <v>358.73</v>
      </c>
      <c r="F173" s="151"/>
      <c r="G173" s="74" t="n">
        <v>534.46</v>
      </c>
      <c r="H173" s="74" t="n">
        <v>4</v>
      </c>
      <c r="I173" s="151"/>
      <c r="J173" s="182" t="n">
        <f aca="false">K173/D173</f>
        <v>13.0184160739517</v>
      </c>
      <c r="K173" s="183" t="n">
        <f aca="false">L173+M173+E173</f>
        <v>5436.1</v>
      </c>
      <c r="L173" s="184" t="n">
        <f aca="false">F173*1163</f>
        <v>0</v>
      </c>
      <c r="M173" s="184" t="n">
        <f aca="false">G173*9.5</f>
        <v>5077.37</v>
      </c>
      <c r="O173" s="96"/>
    </row>
    <row r="174" customFormat="false" ht="15" hidden="false" customHeight="false" outlineLevel="0" collapsed="false">
      <c r="A174" s="162" t="n">
        <v>7</v>
      </c>
      <c r="B174" s="91" t="s">
        <v>156</v>
      </c>
      <c r="C174" s="92" t="n">
        <v>65</v>
      </c>
      <c r="D174" s="206" t="n">
        <v>1025.9</v>
      </c>
      <c r="E174" s="74" t="n">
        <v>943.39</v>
      </c>
      <c r="F174" s="151"/>
      <c r="G174" s="74" t="n">
        <v>1476.11</v>
      </c>
      <c r="H174" s="74" t="n">
        <v>10.82</v>
      </c>
      <c r="I174" s="151"/>
      <c r="J174" s="182" t="n">
        <f aca="false">K174/D174</f>
        <v>14.5885905058973</v>
      </c>
      <c r="K174" s="183" t="n">
        <f aca="false">L174+M174+E174</f>
        <v>14966.435</v>
      </c>
      <c r="L174" s="184" t="n">
        <f aca="false">F174*1163</f>
        <v>0</v>
      </c>
      <c r="M174" s="184" t="n">
        <f aca="false">G174*9.5</f>
        <v>14023.045</v>
      </c>
      <c r="O174" s="96"/>
    </row>
    <row r="175" customFormat="false" ht="15" hidden="false" customHeight="false" outlineLevel="0" collapsed="false">
      <c r="A175" s="162" t="n">
        <v>8</v>
      </c>
      <c r="B175" s="91" t="s">
        <v>157</v>
      </c>
      <c r="C175" s="92" t="n">
        <v>52</v>
      </c>
      <c r="D175" s="206" t="n">
        <v>1060.2</v>
      </c>
      <c r="E175" s="74" t="n">
        <v>456.72</v>
      </c>
      <c r="F175" s="74" t="n">
        <v>11.78</v>
      </c>
      <c r="G175" s="151"/>
      <c r="H175" s="74" t="n">
        <v>6</v>
      </c>
      <c r="I175" s="151"/>
      <c r="J175" s="182" t="n">
        <f aca="false">K175/D175</f>
        <v>13.3530088662517</v>
      </c>
      <c r="K175" s="183" t="n">
        <f aca="false">L175+M175+E175</f>
        <v>14156.86</v>
      </c>
      <c r="L175" s="184" t="n">
        <f aca="false">F175*1163</f>
        <v>13700.14</v>
      </c>
      <c r="M175" s="184" t="n">
        <f aca="false">G175*9.5</f>
        <v>0</v>
      </c>
      <c r="O175" s="96"/>
    </row>
    <row r="176" customFormat="false" ht="15" hidden="false" customHeight="false" outlineLevel="0" collapsed="false">
      <c r="A176" s="162" t="n">
        <v>9</v>
      </c>
      <c r="B176" s="91" t="s">
        <v>158</v>
      </c>
      <c r="C176" s="92" t="n">
        <v>8</v>
      </c>
      <c r="D176" s="206" t="n">
        <v>285</v>
      </c>
      <c r="E176" s="74" t="n">
        <v>132.08</v>
      </c>
      <c r="F176" s="151"/>
      <c r="G176" s="74" t="n">
        <v>110.89</v>
      </c>
      <c r="H176" s="74"/>
      <c r="I176" s="151"/>
      <c r="J176" s="182" t="n">
        <f aca="false">K176/D176</f>
        <v>4.15977192982456</v>
      </c>
      <c r="K176" s="183" t="n">
        <f aca="false">L176+M176+E176</f>
        <v>1185.535</v>
      </c>
      <c r="L176" s="184" t="n">
        <f aca="false">F176*1163</f>
        <v>0</v>
      </c>
      <c r="M176" s="184" t="n">
        <f aca="false">G176*9.5</f>
        <v>1053.455</v>
      </c>
      <c r="O176" s="96"/>
    </row>
    <row r="177" customFormat="false" ht="15" hidden="false" customHeight="false" outlineLevel="0" collapsed="false">
      <c r="A177" s="162" t="n">
        <v>10</v>
      </c>
      <c r="B177" s="91" t="s">
        <v>159</v>
      </c>
      <c r="C177" s="92" t="n">
        <v>200</v>
      </c>
      <c r="D177" s="206" t="n">
        <v>1766.1</v>
      </c>
      <c r="E177" s="74" t="n">
        <v>679.89</v>
      </c>
      <c r="F177" s="74" t="n">
        <v>25.25</v>
      </c>
      <c r="G177" s="151"/>
      <c r="H177" s="74" t="n">
        <v>19.72</v>
      </c>
      <c r="I177" s="151"/>
      <c r="J177" s="182" t="n">
        <f aca="false">K177/D177</f>
        <v>17.0124228526131</v>
      </c>
      <c r="K177" s="183" t="n">
        <f aca="false">L177+M177+E177</f>
        <v>30045.64</v>
      </c>
      <c r="L177" s="184" t="n">
        <f aca="false">F177*1163</f>
        <v>29365.75</v>
      </c>
      <c r="M177" s="184" t="n">
        <f aca="false">G177*9.5</f>
        <v>0</v>
      </c>
      <c r="O177" s="96"/>
    </row>
    <row r="178" customFormat="false" ht="15" hidden="false" customHeight="false" outlineLevel="0" collapsed="false">
      <c r="A178" s="162" t="n">
        <v>11</v>
      </c>
      <c r="B178" s="91" t="s">
        <v>160</v>
      </c>
      <c r="C178" s="92" t="n">
        <v>20</v>
      </c>
      <c r="D178" s="206" t="n">
        <v>170.4</v>
      </c>
      <c r="E178" s="74" t="n">
        <v>81.5</v>
      </c>
      <c r="F178" s="151"/>
      <c r="G178" s="74"/>
      <c r="H178" s="151"/>
      <c r="I178" s="151"/>
      <c r="J178" s="182" t="n">
        <f aca="false">K178/D178</f>
        <v>0.478286384976526</v>
      </c>
      <c r="K178" s="183" t="n">
        <f aca="false">L178+M178+E178</f>
        <v>81.5</v>
      </c>
      <c r="L178" s="184" t="n">
        <f aca="false">F178*1163</f>
        <v>0</v>
      </c>
      <c r="M178" s="184" t="n">
        <f aca="false">G178*9.5</f>
        <v>0</v>
      </c>
      <c r="O178" s="96"/>
    </row>
    <row r="179" customFormat="false" ht="15" hidden="false" customHeight="false" outlineLevel="0" collapsed="false">
      <c r="A179" s="162" t="n">
        <v>12</v>
      </c>
      <c r="B179" s="91" t="s">
        <v>161</v>
      </c>
      <c r="C179" s="92" t="n">
        <v>500</v>
      </c>
      <c r="D179" s="206" t="n">
        <v>2129.3</v>
      </c>
      <c r="E179" s="74" t="n">
        <v>1156.4</v>
      </c>
      <c r="F179" s="74" t="n">
        <v>22.67</v>
      </c>
      <c r="G179" s="151"/>
      <c r="H179" s="74" t="n">
        <v>35.78</v>
      </c>
      <c r="I179" s="151"/>
      <c r="J179" s="182" t="n">
        <f aca="false">K179/D179</f>
        <v>12.925191377448</v>
      </c>
      <c r="K179" s="183" t="n">
        <f aca="false">L179+M179+E179</f>
        <v>27521.61</v>
      </c>
      <c r="L179" s="184" t="n">
        <f aca="false">F179*1163</f>
        <v>26365.21</v>
      </c>
      <c r="M179" s="184" t="n">
        <f aca="false">G179*9.5</f>
        <v>0</v>
      </c>
      <c r="O179" s="96"/>
    </row>
    <row r="180" customFormat="false" ht="15" hidden="false" customHeight="false" outlineLevel="0" collapsed="false">
      <c r="A180" s="162" t="n">
        <v>13</v>
      </c>
      <c r="B180" s="91" t="s">
        <v>162</v>
      </c>
      <c r="C180" s="92" t="n">
        <v>701</v>
      </c>
      <c r="D180" s="206" t="n">
        <v>2911</v>
      </c>
      <c r="E180" s="74" t="n">
        <v>1181.81</v>
      </c>
      <c r="F180" s="74" t="n">
        <v>29.72</v>
      </c>
      <c r="G180" s="151"/>
      <c r="H180" s="74" t="n">
        <v>56.9</v>
      </c>
      <c r="I180" s="151"/>
      <c r="J180" s="182" t="n">
        <f aca="false">K180/D180</f>
        <v>12.2796873926486</v>
      </c>
      <c r="K180" s="183" t="n">
        <f aca="false">L180+M180+E180</f>
        <v>35746.17</v>
      </c>
      <c r="L180" s="184" t="n">
        <f aca="false">F180*1163</f>
        <v>34564.36</v>
      </c>
      <c r="M180" s="184" t="n">
        <f aca="false">G180*9.5</f>
        <v>0</v>
      </c>
      <c r="O180" s="96"/>
    </row>
    <row r="181" customFormat="false" ht="23.85" hidden="false" customHeight="false" outlineLevel="0" collapsed="false">
      <c r="A181" s="162" t="n">
        <v>14</v>
      </c>
      <c r="B181" s="91" t="s">
        <v>163</v>
      </c>
      <c r="C181" s="92" t="n">
        <v>1151</v>
      </c>
      <c r="D181" s="206" t="n">
        <v>3136.7</v>
      </c>
      <c r="E181" s="74" t="n">
        <v>2618.13</v>
      </c>
      <c r="F181" s="74" t="n">
        <v>50.56</v>
      </c>
      <c r="G181" s="151"/>
      <c r="H181" s="74" t="n">
        <v>55.08</v>
      </c>
      <c r="I181" s="151"/>
      <c r="J181" s="182" t="n">
        <f aca="false">K181/D181</f>
        <v>19.5809003092422</v>
      </c>
      <c r="K181" s="183" t="n">
        <f aca="false">L181+M181+E181</f>
        <v>61419.41</v>
      </c>
      <c r="L181" s="184" t="n">
        <f aca="false">F181*1163</f>
        <v>58801.28</v>
      </c>
      <c r="M181" s="184" t="n">
        <f aca="false">G181*9.5</f>
        <v>0</v>
      </c>
      <c r="O181" s="96"/>
    </row>
    <row r="182" customFormat="false" ht="15" hidden="false" customHeight="false" outlineLevel="0" collapsed="false">
      <c r="A182" s="162" t="n">
        <v>15</v>
      </c>
      <c r="B182" s="91" t="s">
        <v>164</v>
      </c>
      <c r="C182" s="92" t="n">
        <v>410</v>
      </c>
      <c r="D182" s="206" t="n">
        <v>1300.8</v>
      </c>
      <c r="E182" s="74" t="n">
        <v>648.92</v>
      </c>
      <c r="F182" s="74" t="n">
        <v>13.11</v>
      </c>
      <c r="G182" s="151"/>
      <c r="H182" s="74" t="n">
        <v>24.72</v>
      </c>
      <c r="I182" s="151"/>
      <c r="J182" s="182" t="n">
        <f aca="false">K182/D182</f>
        <v>12.2200568880689</v>
      </c>
      <c r="K182" s="183" t="n">
        <f aca="false">L182+M182+E182</f>
        <v>15895.85</v>
      </c>
      <c r="L182" s="184" t="n">
        <f aca="false">F182*1163</f>
        <v>15246.93</v>
      </c>
      <c r="M182" s="184" t="n">
        <f aca="false">G182*9.5</f>
        <v>0</v>
      </c>
      <c r="O182" s="96"/>
    </row>
    <row r="183" customFormat="false" ht="15" hidden="false" customHeight="false" outlineLevel="0" collapsed="false">
      <c r="A183" s="162" t="n">
        <v>16</v>
      </c>
      <c r="B183" s="91" t="s">
        <v>165</v>
      </c>
      <c r="C183" s="92" t="n">
        <v>10</v>
      </c>
      <c r="D183" s="206" t="n">
        <v>372.8</v>
      </c>
      <c r="E183" s="74" t="n">
        <v>59.38</v>
      </c>
      <c r="F183" s="151"/>
      <c r="G183" s="74" t="n">
        <v>184.02</v>
      </c>
      <c r="H183" s="151" t="n">
        <v>1</v>
      </c>
      <c r="I183" s="151"/>
      <c r="J183" s="182" t="n">
        <f aca="false">K183/D183</f>
        <v>4.84863197424893</v>
      </c>
      <c r="K183" s="183" t="n">
        <f aca="false">L183+M183+E183</f>
        <v>1807.57</v>
      </c>
      <c r="L183" s="184" t="n">
        <f aca="false">F183*1163</f>
        <v>0</v>
      </c>
      <c r="M183" s="184" t="n">
        <f aca="false">G183*9.5</f>
        <v>1748.19</v>
      </c>
      <c r="O183" s="96"/>
    </row>
    <row r="184" customFormat="false" ht="15" hidden="false" customHeight="false" outlineLevel="0" collapsed="false">
      <c r="A184" s="162" t="n">
        <v>17</v>
      </c>
      <c r="B184" s="91" t="s">
        <v>166</v>
      </c>
      <c r="C184" s="92" t="n">
        <v>6</v>
      </c>
      <c r="D184" s="206" t="n">
        <v>26</v>
      </c>
      <c r="E184" s="74" t="n">
        <v>9.85</v>
      </c>
      <c r="F184" s="151"/>
      <c r="G184" s="74" t="n">
        <v>40.3</v>
      </c>
      <c r="H184" s="151"/>
      <c r="I184" s="151"/>
      <c r="J184" s="182" t="n">
        <f aca="false">K184/D184</f>
        <v>15.1038461538462</v>
      </c>
      <c r="K184" s="183" t="n">
        <f aca="false">L184+M184+E184</f>
        <v>392.7</v>
      </c>
      <c r="L184" s="184" t="n">
        <f aca="false">F184*1163</f>
        <v>0</v>
      </c>
      <c r="M184" s="184" t="n">
        <f aca="false">G184*9.5</f>
        <v>382.85</v>
      </c>
      <c r="O184" s="96"/>
    </row>
    <row r="185" customFormat="false" ht="15" hidden="false" customHeight="false" outlineLevel="0" collapsed="false">
      <c r="A185" s="162" t="n">
        <v>18</v>
      </c>
      <c r="B185" s="91" t="s">
        <v>167</v>
      </c>
      <c r="C185" s="92" t="n">
        <v>64</v>
      </c>
      <c r="D185" s="206" t="n">
        <v>236.7</v>
      </c>
      <c r="E185" s="74" t="n">
        <v>513.16</v>
      </c>
      <c r="F185" s="151"/>
      <c r="G185" s="151"/>
      <c r="H185" s="74" t="n">
        <v>0.85</v>
      </c>
      <c r="I185" s="74"/>
      <c r="J185" s="182" t="n">
        <f aca="false">K185/D185</f>
        <v>2.16797634136037</v>
      </c>
      <c r="K185" s="183" t="n">
        <f aca="false">L185+M185+E185</f>
        <v>513.16</v>
      </c>
      <c r="L185" s="184" t="n">
        <f aca="false">F185*1163</f>
        <v>0</v>
      </c>
      <c r="M185" s="184" t="n">
        <f aca="false">G185*9.5</f>
        <v>0</v>
      </c>
      <c r="O185" s="96"/>
    </row>
    <row r="186" customFormat="false" ht="15" hidden="false" customHeight="false" outlineLevel="0" collapsed="false">
      <c r="A186" s="162" t="n">
        <v>19</v>
      </c>
      <c r="B186" s="91" t="s">
        <v>168</v>
      </c>
      <c r="C186" s="92" t="n">
        <v>64</v>
      </c>
      <c r="D186" s="206" t="n">
        <v>376.7</v>
      </c>
      <c r="E186" s="74" t="n">
        <v>818.25</v>
      </c>
      <c r="F186" s="151"/>
      <c r="G186" s="151"/>
      <c r="H186" s="74" t="n">
        <v>2.85</v>
      </c>
      <c r="I186" s="151"/>
      <c r="J186" s="182" t="n">
        <f aca="false">K186/D186</f>
        <v>2.17215290682241</v>
      </c>
      <c r="K186" s="183" t="n">
        <f aca="false">L186+M186+E186</f>
        <v>818.25</v>
      </c>
      <c r="L186" s="184" t="n">
        <f aca="false">F186*1163</f>
        <v>0</v>
      </c>
      <c r="M186" s="184" t="n">
        <f aca="false">G186*9.5</f>
        <v>0</v>
      </c>
      <c r="O186" s="96"/>
    </row>
    <row r="187" customFormat="false" ht="23.85" hidden="false" customHeight="false" outlineLevel="0" collapsed="false">
      <c r="A187" s="162" t="n">
        <v>20</v>
      </c>
      <c r="B187" s="91" t="s">
        <v>169</v>
      </c>
      <c r="C187" s="92" t="n">
        <v>90</v>
      </c>
      <c r="D187" s="206" t="n">
        <v>143.2</v>
      </c>
      <c r="E187" s="74" t="n">
        <v>196.86</v>
      </c>
      <c r="F187" s="151"/>
      <c r="G187" s="151"/>
      <c r="H187" s="74" t="n">
        <v>2</v>
      </c>
      <c r="I187" s="74" t="n">
        <v>1</v>
      </c>
      <c r="J187" s="182" t="n">
        <f aca="false">K187/D187</f>
        <v>1.37472067039106</v>
      </c>
      <c r="K187" s="183" t="n">
        <f aca="false">L187+M187+E187</f>
        <v>196.86</v>
      </c>
      <c r="L187" s="184" t="n">
        <f aca="false">F187*1163</f>
        <v>0</v>
      </c>
      <c r="M187" s="184" t="n">
        <f aca="false">G187*9.5</f>
        <v>0</v>
      </c>
      <c r="O187" s="96"/>
    </row>
    <row r="188" customFormat="false" ht="23.85" hidden="false" customHeight="false" outlineLevel="0" collapsed="false">
      <c r="A188" s="162" t="n">
        <v>21</v>
      </c>
      <c r="B188" s="91" t="s">
        <v>170</v>
      </c>
      <c r="C188" s="92" t="n">
        <v>11</v>
      </c>
      <c r="D188" s="206" t="n">
        <v>600.23</v>
      </c>
      <c r="E188" s="74" t="n">
        <v>1092.82</v>
      </c>
      <c r="F188" s="151"/>
      <c r="G188" s="151"/>
      <c r="H188" s="74"/>
      <c r="I188" s="151"/>
      <c r="J188" s="182" t="n">
        <f aca="false">K188/D188</f>
        <v>1.82066874364827</v>
      </c>
      <c r="K188" s="183" t="n">
        <f aca="false">L188+M188+E188</f>
        <v>1092.82</v>
      </c>
      <c r="L188" s="184" t="n">
        <f aca="false">F188*1163</f>
        <v>0</v>
      </c>
      <c r="M188" s="184" t="n">
        <f aca="false">G188*9.5</f>
        <v>0</v>
      </c>
      <c r="O188" s="96"/>
    </row>
    <row r="189" customFormat="false" ht="15" hidden="false" customHeight="false" outlineLevel="0" collapsed="false">
      <c r="A189" s="162" t="n">
        <v>22</v>
      </c>
      <c r="B189" s="91" t="s">
        <v>171</v>
      </c>
      <c r="C189" s="92" t="n">
        <v>50</v>
      </c>
      <c r="D189" s="206" t="n">
        <v>45</v>
      </c>
      <c r="E189" s="74" t="n">
        <v>44.87</v>
      </c>
      <c r="F189" s="151"/>
      <c r="G189" s="151"/>
      <c r="H189" s="151"/>
      <c r="I189" s="151"/>
      <c r="J189" s="182" t="n">
        <f aca="false">K189/D189</f>
        <v>0.997111111111111</v>
      </c>
      <c r="K189" s="183" t="n">
        <f aca="false">L189+M189+E189</f>
        <v>44.87</v>
      </c>
      <c r="L189" s="184" t="n">
        <f aca="false">F189*1163</f>
        <v>0</v>
      </c>
      <c r="M189" s="184" t="n">
        <f aca="false">G189*9.5</f>
        <v>0</v>
      </c>
      <c r="O189" s="96"/>
    </row>
    <row r="190" customFormat="false" ht="15" hidden="false" customHeight="false" outlineLevel="0" collapsed="false">
      <c r="A190" s="162" t="n">
        <v>23</v>
      </c>
      <c r="B190" s="91" t="s">
        <v>172</v>
      </c>
      <c r="C190" s="92" t="n">
        <v>63</v>
      </c>
      <c r="D190" s="206" t="n">
        <v>198.3</v>
      </c>
      <c r="E190" s="74" t="n">
        <v>117.28</v>
      </c>
      <c r="F190" s="151"/>
      <c r="G190" s="151"/>
      <c r="H190" s="74" t="n">
        <v>2.67</v>
      </c>
      <c r="I190" s="151"/>
      <c r="J190" s="182" t="n">
        <f aca="false">K190/D190</f>
        <v>0.591427130610187</v>
      </c>
      <c r="K190" s="183" t="n">
        <f aca="false">L190+M190+E190</f>
        <v>117.28</v>
      </c>
      <c r="L190" s="184" t="n">
        <f aca="false">F190*1163</f>
        <v>0</v>
      </c>
      <c r="M190" s="184" t="n">
        <f aca="false">G190*9.5</f>
        <v>0</v>
      </c>
      <c r="O190" s="96"/>
    </row>
    <row r="191" customFormat="false" ht="15" hidden="false" customHeight="false" outlineLevel="0" collapsed="false">
      <c r="A191" s="162" t="n">
        <v>24</v>
      </c>
      <c r="B191" s="91" t="s">
        <v>173</v>
      </c>
      <c r="C191" s="92" t="n">
        <v>47</v>
      </c>
      <c r="D191" s="206" t="n">
        <v>194.4</v>
      </c>
      <c r="E191" s="74" t="n">
        <v>129.54</v>
      </c>
      <c r="F191" s="151"/>
      <c r="G191" s="151"/>
      <c r="H191" s="74" t="n">
        <v>2</v>
      </c>
      <c r="I191" s="151"/>
      <c r="J191" s="182" t="n">
        <f aca="false">K191/D191</f>
        <v>0.666358024691358</v>
      </c>
      <c r="K191" s="183" t="n">
        <f aca="false">L191+M191+E191</f>
        <v>129.54</v>
      </c>
      <c r="L191" s="184" t="n">
        <f aca="false">F191*1163</f>
        <v>0</v>
      </c>
      <c r="M191" s="184" t="n">
        <f aca="false">G191*9.5</f>
        <v>0</v>
      </c>
      <c r="O191" s="96"/>
    </row>
    <row r="192" customFormat="false" ht="15" hidden="false" customHeight="false" outlineLevel="0" collapsed="false">
      <c r="A192" s="162" t="n">
        <v>25</v>
      </c>
      <c r="B192" s="91" t="s">
        <v>174</v>
      </c>
      <c r="C192" s="92" t="n">
        <v>20</v>
      </c>
      <c r="D192" s="206" t="n">
        <v>372.8</v>
      </c>
      <c r="E192" s="74" t="n">
        <v>238.7</v>
      </c>
      <c r="F192" s="151"/>
      <c r="G192" s="151"/>
      <c r="H192" s="151"/>
      <c r="I192" s="151"/>
      <c r="J192" s="182" t="n">
        <f aca="false">K192/D192</f>
        <v>0.640289699570815</v>
      </c>
      <c r="K192" s="183" t="n">
        <f aca="false">L192+M192+E192</f>
        <v>238.7</v>
      </c>
      <c r="L192" s="184" t="n">
        <f aca="false">F192*1163</f>
        <v>0</v>
      </c>
      <c r="M192" s="184" t="n">
        <f aca="false">G192*9.5</f>
        <v>0</v>
      </c>
      <c r="O192" s="96"/>
    </row>
    <row r="193" customFormat="false" ht="23.85" hidden="false" customHeight="false" outlineLevel="0" collapsed="false">
      <c r="A193" s="162" t="n">
        <v>26</v>
      </c>
      <c r="B193" s="91" t="s">
        <v>175</v>
      </c>
      <c r="C193" s="92" t="n">
        <v>127</v>
      </c>
      <c r="D193" s="206" t="n">
        <v>422</v>
      </c>
      <c r="E193" s="74" t="n">
        <v>520.47</v>
      </c>
      <c r="F193" s="151"/>
      <c r="G193" s="151"/>
      <c r="H193" s="74" t="n">
        <v>7.82</v>
      </c>
      <c r="I193" s="151"/>
      <c r="J193" s="182" t="n">
        <f aca="false">K193/D193</f>
        <v>1.23334123222749</v>
      </c>
      <c r="K193" s="183" t="n">
        <f aca="false">L193+M193+E193</f>
        <v>520.47</v>
      </c>
      <c r="L193" s="184" t="n">
        <f aca="false">F193*1163</f>
        <v>0</v>
      </c>
      <c r="M193" s="184" t="n">
        <f aca="false">G193*9.5</f>
        <v>0</v>
      </c>
      <c r="O193" s="96"/>
    </row>
    <row r="194" customFormat="false" ht="15" hidden="false" customHeight="false" outlineLevel="0" collapsed="false">
      <c r="A194" s="162" t="n">
        <v>27</v>
      </c>
      <c r="B194" s="91" t="s">
        <v>176</v>
      </c>
      <c r="C194" s="92" t="n">
        <v>20</v>
      </c>
      <c r="D194" s="206" t="n">
        <v>987</v>
      </c>
      <c r="E194" s="74" t="n">
        <v>1576.25</v>
      </c>
      <c r="F194" s="151"/>
      <c r="G194" s="151"/>
      <c r="H194" s="74" t="n">
        <v>3.82</v>
      </c>
      <c r="I194" s="151"/>
      <c r="J194" s="182" t="n">
        <f aca="false">K194/D194</f>
        <v>1.59701114488349</v>
      </c>
      <c r="K194" s="183" t="n">
        <f aca="false">L194+M194+E194</f>
        <v>1576.25</v>
      </c>
      <c r="L194" s="184" t="n">
        <f aca="false">F194*1163</f>
        <v>0</v>
      </c>
      <c r="M194" s="184" t="n">
        <f aca="false">G194*9.5</f>
        <v>0</v>
      </c>
      <c r="O194" s="96"/>
    </row>
    <row r="195" customFormat="false" ht="23.85" hidden="false" customHeight="false" outlineLevel="0" collapsed="false">
      <c r="A195" s="162" t="n">
        <v>28</v>
      </c>
      <c r="B195" s="91" t="s">
        <v>177</v>
      </c>
      <c r="C195" s="92" t="n">
        <v>114</v>
      </c>
      <c r="D195" s="206" t="n">
        <v>471.9</v>
      </c>
      <c r="E195" s="74" t="n">
        <v>385.62</v>
      </c>
      <c r="F195" s="151"/>
      <c r="G195" s="151"/>
      <c r="H195" s="74" t="n">
        <v>3.82</v>
      </c>
      <c r="I195" s="74" t="n">
        <v>2</v>
      </c>
      <c r="J195" s="182" t="n">
        <f aca="false">K195/D195</f>
        <v>0.81716465352829</v>
      </c>
      <c r="K195" s="183" t="n">
        <f aca="false">L195+M195+E195</f>
        <v>385.62</v>
      </c>
      <c r="L195" s="184" t="n">
        <f aca="false">F195*1163</f>
        <v>0</v>
      </c>
      <c r="M195" s="184" t="n">
        <f aca="false">G195*9.5</f>
        <v>0</v>
      </c>
      <c r="O195" s="96"/>
    </row>
    <row r="196" customFormat="false" ht="15" hidden="false" customHeight="false" outlineLevel="0" collapsed="false">
      <c r="A196" s="162" t="n">
        <v>29</v>
      </c>
      <c r="B196" s="91" t="s">
        <v>178</v>
      </c>
      <c r="C196" s="92" t="n">
        <v>62</v>
      </c>
      <c r="D196" s="206" t="n">
        <v>154.2</v>
      </c>
      <c r="E196" s="74" t="n">
        <v>33.34</v>
      </c>
      <c r="F196" s="151"/>
      <c r="G196" s="151"/>
      <c r="H196" s="74" t="n">
        <v>3</v>
      </c>
      <c r="I196" s="151"/>
      <c r="J196" s="182" t="n">
        <f aca="false">K196/D196</f>
        <v>0.21621271076524</v>
      </c>
      <c r="K196" s="183" t="n">
        <f aca="false">L196+M196+E196</f>
        <v>33.34</v>
      </c>
      <c r="L196" s="184" t="n">
        <f aca="false">F196*1163</f>
        <v>0</v>
      </c>
      <c r="M196" s="184" t="n">
        <f aca="false">G196*9.5</f>
        <v>0</v>
      </c>
      <c r="O196" s="96"/>
    </row>
    <row r="197" customFormat="false" ht="15" hidden="false" customHeight="false" outlineLevel="0" collapsed="false">
      <c r="A197" s="162" t="n">
        <v>30</v>
      </c>
      <c r="B197" s="91" t="s">
        <v>179</v>
      </c>
      <c r="C197" s="92" t="n">
        <v>32</v>
      </c>
      <c r="D197" s="206" t="n">
        <v>84.5</v>
      </c>
      <c r="E197" s="74" t="n">
        <v>45.83</v>
      </c>
      <c r="F197" s="151"/>
      <c r="G197" s="151"/>
      <c r="H197" s="74" t="n">
        <v>1.85</v>
      </c>
      <c r="I197" s="74"/>
      <c r="J197" s="182" t="n">
        <f aca="false">K197/D197</f>
        <v>0.542366863905325</v>
      </c>
      <c r="K197" s="183" t="n">
        <f aca="false">L197+M197+E197</f>
        <v>45.83</v>
      </c>
      <c r="L197" s="184" t="n">
        <f aca="false">F197*1163</f>
        <v>0</v>
      </c>
      <c r="M197" s="184" t="n">
        <f aca="false">G197*9.5</f>
        <v>0</v>
      </c>
      <c r="O197" s="96"/>
    </row>
    <row r="198" customFormat="false" ht="15" hidden="false" customHeight="false" outlineLevel="0" collapsed="false">
      <c r="A198" s="162" t="n">
        <v>31</v>
      </c>
      <c r="B198" s="91" t="s">
        <v>180</v>
      </c>
      <c r="C198" s="92" t="n">
        <v>15</v>
      </c>
      <c r="D198" s="206" t="n">
        <v>277</v>
      </c>
      <c r="E198" s="74" t="n">
        <v>111.45</v>
      </c>
      <c r="F198" s="151"/>
      <c r="G198" s="151"/>
      <c r="H198" s="151"/>
      <c r="I198" s="151"/>
      <c r="J198" s="182" t="n">
        <f aca="false">K198/D198</f>
        <v>0.402346570397112</v>
      </c>
      <c r="K198" s="183" t="n">
        <f aca="false">L198+M198+E198</f>
        <v>111.45</v>
      </c>
      <c r="L198" s="184" t="n">
        <f aca="false">F198*1163</f>
        <v>0</v>
      </c>
      <c r="M198" s="184" t="n">
        <f aca="false">G198*9.5</f>
        <v>0</v>
      </c>
      <c r="O198" s="96"/>
    </row>
    <row r="199" customFormat="false" ht="15" hidden="false" customHeight="false" outlineLevel="0" collapsed="false">
      <c r="A199" s="162" t="n">
        <v>32</v>
      </c>
      <c r="B199" s="91" t="s">
        <v>181</v>
      </c>
      <c r="C199" s="92" t="n">
        <v>55</v>
      </c>
      <c r="D199" s="206" t="n">
        <v>56</v>
      </c>
      <c r="E199" s="74" t="n">
        <v>19.82</v>
      </c>
      <c r="F199" s="151"/>
      <c r="G199" s="151"/>
      <c r="H199" s="151"/>
      <c r="I199" s="151"/>
      <c r="J199" s="182" t="n">
        <f aca="false">K199/D199</f>
        <v>0.353928571428571</v>
      </c>
      <c r="K199" s="183" t="n">
        <f aca="false">L199+M199+E199</f>
        <v>19.82</v>
      </c>
      <c r="L199" s="184" t="n">
        <f aca="false">F199*1163</f>
        <v>0</v>
      </c>
      <c r="M199" s="184" t="n">
        <f aca="false">G199*9.5</f>
        <v>0</v>
      </c>
      <c r="O199" s="96"/>
    </row>
    <row r="200" customFormat="false" ht="15" hidden="false" customHeight="false" outlineLevel="0" collapsed="false">
      <c r="A200" s="162" t="n">
        <v>33</v>
      </c>
      <c r="B200" s="91" t="s">
        <v>182</v>
      </c>
      <c r="C200" s="92" t="n">
        <v>57</v>
      </c>
      <c r="D200" s="206" t="n">
        <v>240.1</v>
      </c>
      <c r="E200" s="74" t="n">
        <v>89.86</v>
      </c>
      <c r="F200" s="151"/>
      <c r="G200" s="151"/>
      <c r="H200" s="74" t="n">
        <v>1</v>
      </c>
      <c r="I200" s="151"/>
      <c r="J200" s="182" t="n">
        <f aca="false">K200/D200</f>
        <v>0.374260724698042</v>
      </c>
      <c r="K200" s="183" t="n">
        <f aca="false">L200+M200+E200</f>
        <v>89.86</v>
      </c>
      <c r="L200" s="184" t="n">
        <f aca="false">F200*1163</f>
        <v>0</v>
      </c>
      <c r="M200" s="184" t="n">
        <f aca="false">G200*9.5</f>
        <v>0</v>
      </c>
      <c r="O200" s="96"/>
    </row>
    <row r="201" customFormat="false" ht="15" hidden="false" customHeight="false" outlineLevel="0" collapsed="false">
      <c r="A201" s="162" t="n">
        <v>34</v>
      </c>
      <c r="B201" s="91" t="s">
        <v>183</v>
      </c>
      <c r="C201" s="92" t="n">
        <v>9</v>
      </c>
      <c r="D201" s="206" t="n">
        <v>131.83</v>
      </c>
      <c r="E201" s="74" t="n">
        <v>123.2</v>
      </c>
      <c r="F201" s="151"/>
      <c r="G201" s="151"/>
      <c r="H201" s="151"/>
      <c r="I201" s="151"/>
      <c r="J201" s="182" t="n">
        <f aca="false">K201/D201</f>
        <v>0.934536903587954</v>
      </c>
      <c r="K201" s="183" t="n">
        <f aca="false">L201+M201+E201</f>
        <v>123.2</v>
      </c>
      <c r="L201" s="184" t="n">
        <f aca="false">F201*1163</f>
        <v>0</v>
      </c>
      <c r="M201" s="184" t="n">
        <f aca="false">G201*9.5</f>
        <v>0</v>
      </c>
      <c r="O201" s="96"/>
    </row>
    <row r="202" customFormat="false" ht="15" hidden="false" customHeight="false" outlineLevel="0" collapsed="false">
      <c r="A202" s="162" t="n">
        <v>35</v>
      </c>
      <c r="B202" s="91" t="s">
        <v>184</v>
      </c>
      <c r="C202" s="92" t="n">
        <v>7</v>
      </c>
      <c r="D202" s="206" t="n">
        <v>372.6</v>
      </c>
      <c r="E202" s="74" t="n">
        <v>18.52</v>
      </c>
      <c r="F202" s="151"/>
      <c r="G202" s="151"/>
      <c r="H202" s="74"/>
      <c r="I202" s="151"/>
      <c r="J202" s="182" t="n">
        <f aca="false">K202/D202</f>
        <v>0.0497047772410091</v>
      </c>
      <c r="K202" s="183" t="n">
        <f aca="false">L202+M202+E202</f>
        <v>18.52</v>
      </c>
      <c r="L202" s="184" t="n">
        <f aca="false">F202*1163</f>
        <v>0</v>
      </c>
      <c r="M202" s="184" t="n">
        <f aca="false">G202*9.5</f>
        <v>0</v>
      </c>
      <c r="O202" s="96"/>
    </row>
    <row r="203" customFormat="false" ht="15" hidden="false" customHeight="false" outlineLevel="0" collapsed="false">
      <c r="A203" s="162" t="n">
        <v>36</v>
      </c>
      <c r="B203" s="91" t="s">
        <v>185</v>
      </c>
      <c r="C203" s="92" t="n">
        <v>45</v>
      </c>
      <c r="D203" s="206" t="n">
        <v>140</v>
      </c>
      <c r="E203" s="74" t="n">
        <v>23.5</v>
      </c>
      <c r="F203" s="151"/>
      <c r="G203" s="151"/>
      <c r="H203" s="151"/>
      <c r="I203" s="151"/>
      <c r="J203" s="182" t="n">
        <f aca="false">K203/D203</f>
        <v>0.167857142857143</v>
      </c>
      <c r="K203" s="183" t="n">
        <f aca="false">L203+M203+E203</f>
        <v>23.5</v>
      </c>
      <c r="L203" s="184" t="n">
        <f aca="false">F203*1163</f>
        <v>0</v>
      </c>
      <c r="M203" s="184" t="n">
        <f aca="false">G203*9.5</f>
        <v>0</v>
      </c>
      <c r="O203" s="96"/>
    </row>
    <row r="204" customFormat="false" ht="15" hidden="false" customHeight="false" outlineLevel="0" collapsed="false">
      <c r="A204" s="173"/>
      <c r="B204" s="174" t="s">
        <v>186</v>
      </c>
      <c r="C204" s="175" t="n">
        <f aca="false">SUM(C168:C203)</f>
        <v>4326</v>
      </c>
      <c r="D204" s="175" t="n">
        <f aca="false">SUM(D168:D203)</f>
        <v>21839.93</v>
      </c>
      <c r="E204" s="176" t="n">
        <f aca="false">SUM(E168:E203)</f>
        <v>22452.93</v>
      </c>
      <c r="F204" s="176" t="n">
        <f aca="false">SUM(F168:F203)</f>
        <v>176.17</v>
      </c>
      <c r="G204" s="176" t="n">
        <f aca="false">SUM(G168:G203)</f>
        <v>2345.78</v>
      </c>
      <c r="H204" s="176" t="n">
        <f aca="false">SUM(H168:H203)</f>
        <v>267.17</v>
      </c>
      <c r="I204" s="176" t="n">
        <f aca="false">SUM(I168:I203)</f>
        <v>4.86</v>
      </c>
      <c r="J204" s="178"/>
      <c r="K204" s="178"/>
      <c r="L204" s="178"/>
      <c r="M204" s="178"/>
      <c r="O204" s="96"/>
    </row>
    <row r="205" customFormat="false" ht="15" hidden="false" customHeight="false" outlineLevel="0" collapsed="false">
      <c r="A205" s="173"/>
      <c r="B205" s="174" t="s">
        <v>187</v>
      </c>
      <c r="C205" s="175"/>
      <c r="D205" s="175"/>
      <c r="E205" s="176"/>
      <c r="F205" s="176"/>
      <c r="G205" s="176"/>
      <c r="H205" s="176"/>
      <c r="I205" s="176"/>
      <c r="J205" s="179" t="n">
        <f aca="false">SUM(J168:J203)/36</f>
        <v>6.83780923034882</v>
      </c>
      <c r="K205" s="178"/>
      <c r="L205" s="178"/>
      <c r="M205" s="178"/>
      <c r="O205" s="96"/>
    </row>
    <row r="206" customFormat="false" ht="15" hidden="false" customHeight="false" outlineLevel="0" collapsed="false">
      <c r="A206" s="125"/>
      <c r="B206" s="125"/>
      <c r="C206" s="125"/>
      <c r="D206" s="125"/>
      <c r="E206" s="124"/>
      <c r="F206" s="124"/>
      <c r="G206" s="124"/>
      <c r="H206" s="124"/>
      <c r="I206" s="124"/>
      <c r="J206" s="124"/>
      <c r="K206" s="124"/>
      <c r="L206" s="124"/>
      <c r="M206" s="124"/>
      <c r="O206" s="96"/>
    </row>
    <row r="207" customFormat="false" ht="15" hidden="false" customHeight="false" outlineLevel="0" collapsed="false">
      <c r="A207" s="125"/>
      <c r="B207" s="125"/>
      <c r="C207" s="125"/>
      <c r="D207" s="125"/>
      <c r="E207" s="124"/>
      <c r="F207" s="124"/>
      <c r="G207" s="124"/>
      <c r="H207" s="124"/>
      <c r="I207" s="124"/>
      <c r="J207" s="124"/>
      <c r="K207" s="124"/>
      <c r="L207" s="124"/>
      <c r="M207" s="124"/>
      <c r="O207" s="96"/>
    </row>
    <row r="208" customFormat="false" ht="13.5" hidden="false" customHeight="true" outlineLevel="0" collapsed="false">
      <c r="A208" s="126" t="s">
        <v>1</v>
      </c>
      <c r="B208" s="127" t="s">
        <v>2</v>
      </c>
      <c r="C208" s="127" t="s">
        <v>3</v>
      </c>
      <c r="D208" s="127" t="s">
        <v>4</v>
      </c>
      <c r="E208" s="126" t="s">
        <v>5</v>
      </c>
      <c r="F208" s="126"/>
      <c r="G208" s="126"/>
      <c r="H208" s="126"/>
      <c r="I208" s="126"/>
      <c r="J208" s="127" t="s">
        <v>6</v>
      </c>
      <c r="K208" s="127" t="s">
        <v>7</v>
      </c>
      <c r="L208" s="127"/>
      <c r="M208" s="127"/>
      <c r="O208" s="96"/>
    </row>
    <row r="209" customFormat="false" ht="35.05" hidden="false" customHeight="false" outlineLevel="0" collapsed="false">
      <c r="A209" s="126"/>
      <c r="B209" s="127"/>
      <c r="C209" s="127"/>
      <c r="D209" s="127"/>
      <c r="E209" s="126" t="s">
        <v>8</v>
      </c>
      <c r="F209" s="126" t="s">
        <v>9</v>
      </c>
      <c r="G209" s="126" t="s">
        <v>10</v>
      </c>
      <c r="H209" s="126" t="s">
        <v>11</v>
      </c>
      <c r="I209" s="126" t="s">
        <v>12</v>
      </c>
      <c r="J209" s="127"/>
      <c r="K209" s="127" t="s">
        <v>13</v>
      </c>
      <c r="L209" s="127" t="s">
        <v>14</v>
      </c>
      <c r="M209" s="127" t="s">
        <v>15</v>
      </c>
      <c r="O209" s="96"/>
    </row>
    <row r="210" customFormat="false" ht="15" hidden="false" customHeight="false" outlineLevel="0" collapsed="false">
      <c r="A210" s="161" t="s">
        <v>188</v>
      </c>
      <c r="B210" s="161"/>
      <c r="C210" s="161"/>
      <c r="D210" s="161"/>
      <c r="E210" s="161"/>
      <c r="F210" s="161"/>
      <c r="G210" s="161"/>
      <c r="H210" s="161"/>
      <c r="I210" s="161"/>
      <c r="J210" s="161"/>
      <c r="K210" s="161"/>
      <c r="L210" s="161"/>
      <c r="M210" s="161"/>
      <c r="O210" s="96"/>
    </row>
    <row r="211" customFormat="false" ht="15" hidden="false" customHeight="false" outlineLevel="0" collapsed="false">
      <c r="A211" s="180" t="n">
        <v>1</v>
      </c>
      <c r="B211" s="186" t="s">
        <v>189</v>
      </c>
      <c r="C211" s="187" t="n">
        <v>61</v>
      </c>
      <c r="D211" s="208" t="n">
        <v>861</v>
      </c>
      <c r="E211" s="74" t="n">
        <v>2321.12</v>
      </c>
      <c r="F211" s="74"/>
      <c r="G211" s="74" t="n">
        <v>1699.59</v>
      </c>
      <c r="H211" s="74" t="n">
        <v>5.66</v>
      </c>
      <c r="I211" s="74"/>
      <c r="J211" s="188" t="n">
        <f aca="false">K211/D211</f>
        <v>21.4485772357724</v>
      </c>
      <c r="K211" s="189" t="n">
        <f aca="false">L211+M211+E211</f>
        <v>18467.225</v>
      </c>
      <c r="L211" s="189" t="n">
        <f aca="false">F211*1163</f>
        <v>0</v>
      </c>
      <c r="M211" s="189" t="n">
        <f aca="false">G211*9.5</f>
        <v>16146.105</v>
      </c>
      <c r="O211" s="96"/>
    </row>
    <row r="212" customFormat="false" ht="15" hidden="false" customHeight="false" outlineLevel="0" collapsed="false">
      <c r="A212" s="162" t="n">
        <v>2</v>
      </c>
      <c r="B212" s="186" t="s">
        <v>190</v>
      </c>
      <c r="C212" s="187" t="n">
        <v>193</v>
      </c>
      <c r="D212" s="208" t="n">
        <v>1427.58</v>
      </c>
      <c r="E212" s="74" t="n">
        <v>3408.5</v>
      </c>
      <c r="F212" s="74" t="n">
        <v>14.19</v>
      </c>
      <c r="G212" s="209"/>
      <c r="H212" s="74" t="n">
        <v>37.66</v>
      </c>
      <c r="I212" s="74" t="n">
        <v>6.66</v>
      </c>
      <c r="J212" s="188" t="n">
        <f aca="false">K212/D212</f>
        <v>13.9477087098446</v>
      </c>
      <c r="K212" s="189" t="n">
        <f aca="false">L212+M212+E212</f>
        <v>19911.47</v>
      </c>
      <c r="L212" s="189" t="n">
        <f aca="false">F212*1163</f>
        <v>16502.97</v>
      </c>
      <c r="M212" s="189" t="n">
        <f aca="false">G212*9.5</f>
        <v>0</v>
      </c>
      <c r="O212" s="96"/>
    </row>
    <row r="213" customFormat="false" ht="15" hidden="false" customHeight="false" outlineLevel="0" collapsed="false">
      <c r="A213" s="162" t="n">
        <v>3</v>
      </c>
      <c r="B213" s="186" t="s">
        <v>191</v>
      </c>
      <c r="C213" s="187" t="n">
        <v>1000</v>
      </c>
      <c r="D213" s="208" t="n">
        <v>2559.06</v>
      </c>
      <c r="E213" s="74" t="n">
        <v>13992.1</v>
      </c>
      <c r="F213" s="74" t="n">
        <v>67.4</v>
      </c>
      <c r="G213" s="209"/>
      <c r="H213" s="74" t="n">
        <v>698.64</v>
      </c>
      <c r="I213" s="209"/>
      <c r="J213" s="188" t="n">
        <f aca="false">K213/D213</f>
        <v>36.0985283658844</v>
      </c>
      <c r="K213" s="189" t="n">
        <f aca="false">L213+M213+E213</f>
        <v>92378.3</v>
      </c>
      <c r="L213" s="189" t="n">
        <f aca="false">F213*1163</f>
        <v>78386.2</v>
      </c>
      <c r="M213" s="189" t="n">
        <f aca="false">G213*9.5</f>
        <v>0</v>
      </c>
      <c r="O213" s="96"/>
    </row>
    <row r="214" customFormat="false" ht="15" hidden="false" customHeight="false" outlineLevel="0" collapsed="false">
      <c r="A214" s="180" t="n">
        <v>4</v>
      </c>
      <c r="B214" s="186" t="s">
        <v>192</v>
      </c>
      <c r="C214" s="187" t="n">
        <v>60</v>
      </c>
      <c r="D214" s="208" t="n">
        <v>217</v>
      </c>
      <c r="E214" s="74" t="n">
        <v>155.87</v>
      </c>
      <c r="F214" s="74" t="n">
        <v>3.98</v>
      </c>
      <c r="G214" s="209"/>
      <c r="H214" s="74" t="n">
        <v>4</v>
      </c>
      <c r="I214" s="74"/>
      <c r="J214" s="188" t="n">
        <f aca="false">K214/D214</f>
        <v>22.0488940092166</v>
      </c>
      <c r="K214" s="189" t="n">
        <f aca="false">L214+M214+E214</f>
        <v>4784.61</v>
      </c>
      <c r="L214" s="189" t="n">
        <f aca="false">F214*1163</f>
        <v>4628.74</v>
      </c>
      <c r="M214" s="189" t="n">
        <f aca="false">G214*9.5</f>
        <v>0</v>
      </c>
      <c r="O214" s="96"/>
    </row>
    <row r="215" customFormat="false" ht="15" hidden="false" customHeight="false" outlineLevel="0" collapsed="false">
      <c r="A215" s="162" t="n">
        <v>5</v>
      </c>
      <c r="B215" s="186" t="s">
        <v>193</v>
      </c>
      <c r="C215" s="187" t="n">
        <v>280</v>
      </c>
      <c r="D215" s="208" t="n">
        <v>1318.3</v>
      </c>
      <c r="E215" s="74" t="n">
        <v>3552.24</v>
      </c>
      <c r="F215" s="209"/>
      <c r="G215" s="209"/>
      <c r="H215" s="74" t="n">
        <v>21.18</v>
      </c>
      <c r="I215" s="209"/>
      <c r="J215" s="188" t="n">
        <f aca="false">K215/D215</f>
        <v>2.69456117727376</v>
      </c>
      <c r="K215" s="189" t="n">
        <f aca="false">L215+M215+E215</f>
        <v>3552.24</v>
      </c>
      <c r="L215" s="189" t="n">
        <f aca="false">F215*1163</f>
        <v>0</v>
      </c>
      <c r="M215" s="189" t="n">
        <f aca="false">G215*9.5</f>
        <v>0</v>
      </c>
      <c r="O215" s="96"/>
    </row>
    <row r="216" customFormat="false" ht="15" hidden="false" customHeight="false" outlineLevel="0" collapsed="false">
      <c r="A216" s="162" t="n">
        <v>6</v>
      </c>
      <c r="B216" s="186" t="s">
        <v>194</v>
      </c>
      <c r="C216" s="187"/>
      <c r="D216" s="208" t="n">
        <v>121.6</v>
      </c>
      <c r="E216" s="74" t="n">
        <v>76.27</v>
      </c>
      <c r="F216" s="74"/>
      <c r="G216" s="209"/>
      <c r="H216" s="74"/>
      <c r="I216" s="74"/>
      <c r="J216" s="188" t="n">
        <f aca="false">K216/D216</f>
        <v>0.627220394736842</v>
      </c>
      <c r="K216" s="189" t="n">
        <f aca="false">L216+M216+E216</f>
        <v>76.27</v>
      </c>
      <c r="L216" s="189" t="n">
        <f aca="false">F216*1163</f>
        <v>0</v>
      </c>
      <c r="M216" s="189" t="n">
        <f aca="false">G216*9.5</f>
        <v>0</v>
      </c>
      <c r="O216" s="96"/>
    </row>
    <row r="217" customFormat="false" ht="15" hidden="false" customHeight="false" outlineLevel="0" collapsed="false">
      <c r="A217" s="180" t="n">
        <v>7</v>
      </c>
      <c r="B217" s="186" t="s">
        <v>195</v>
      </c>
      <c r="C217" s="187" t="n">
        <v>80</v>
      </c>
      <c r="D217" s="208" t="n">
        <v>213.7</v>
      </c>
      <c r="E217" s="74" t="n">
        <v>97.66</v>
      </c>
      <c r="F217" s="74"/>
      <c r="G217" s="209"/>
      <c r="H217" s="74" t="n">
        <v>1</v>
      </c>
      <c r="I217" s="74" t="n">
        <v>1</v>
      </c>
      <c r="J217" s="188" t="n">
        <f aca="false">K217/D217</f>
        <v>0.456995788488535</v>
      </c>
      <c r="K217" s="189" t="n">
        <f aca="false">L217+M217+E217</f>
        <v>97.66</v>
      </c>
      <c r="L217" s="189" t="n">
        <f aca="false">F217*1163</f>
        <v>0</v>
      </c>
      <c r="M217" s="189" t="n">
        <f aca="false">G217*9.5</f>
        <v>0</v>
      </c>
      <c r="O217" s="96"/>
    </row>
    <row r="218" customFormat="false" ht="15" hidden="false" customHeight="false" outlineLevel="0" collapsed="false">
      <c r="A218" s="162" t="n">
        <v>8</v>
      </c>
      <c r="B218" s="186" t="s">
        <v>196</v>
      </c>
      <c r="C218" s="187" t="n">
        <v>40</v>
      </c>
      <c r="D218" s="208" t="n">
        <v>173.8</v>
      </c>
      <c r="E218" s="74" t="n">
        <v>5</v>
      </c>
      <c r="F218" s="74"/>
      <c r="G218" s="209"/>
      <c r="H218" s="74" t="n">
        <v>1</v>
      </c>
      <c r="I218" s="74"/>
      <c r="J218" s="188" t="n">
        <f aca="false">K218/D218</f>
        <v>0.0287686996547756</v>
      </c>
      <c r="K218" s="189" t="n">
        <f aca="false">L218+M218+E218</f>
        <v>5</v>
      </c>
      <c r="L218" s="189" t="n">
        <f aca="false">F218*1163</f>
        <v>0</v>
      </c>
      <c r="M218" s="189" t="n">
        <f aca="false">G218*9.5</f>
        <v>0</v>
      </c>
      <c r="O218" s="96"/>
    </row>
    <row r="219" customFormat="false" ht="15" hidden="false" customHeight="false" outlineLevel="0" collapsed="false">
      <c r="A219" s="162" t="n">
        <v>9</v>
      </c>
      <c r="B219" s="191" t="s">
        <v>197</v>
      </c>
      <c r="C219" s="187" t="n">
        <v>25</v>
      </c>
      <c r="D219" s="208" t="n">
        <v>98.1</v>
      </c>
      <c r="E219" s="74"/>
      <c r="F219" s="74"/>
      <c r="G219" s="209"/>
      <c r="H219" s="74"/>
      <c r="I219" s="74"/>
      <c r="J219" s="188" t="n">
        <f aca="false">K219/D219</f>
        <v>0</v>
      </c>
      <c r="K219" s="189" t="n">
        <f aca="false">L219+M219+E219</f>
        <v>0</v>
      </c>
      <c r="L219" s="189" t="n">
        <f aca="false">F219*1163</f>
        <v>0</v>
      </c>
      <c r="M219" s="189" t="n">
        <f aca="false">G219*9.5</f>
        <v>0</v>
      </c>
      <c r="O219" s="96"/>
    </row>
    <row r="220" customFormat="false" ht="15" hidden="false" customHeight="false" outlineLevel="0" collapsed="false">
      <c r="A220" s="180" t="n">
        <v>10</v>
      </c>
      <c r="B220" s="191" t="s">
        <v>198</v>
      </c>
      <c r="C220" s="187" t="n">
        <v>20</v>
      </c>
      <c r="D220" s="208" t="n">
        <v>94.55</v>
      </c>
      <c r="E220" s="74"/>
      <c r="F220" s="74"/>
      <c r="G220" s="209"/>
      <c r="H220" s="74"/>
      <c r="I220" s="74"/>
      <c r="J220" s="188" t="n">
        <f aca="false">K220/D220</f>
        <v>0</v>
      </c>
      <c r="K220" s="189" t="n">
        <f aca="false">L220+M220+E220</f>
        <v>0</v>
      </c>
      <c r="L220" s="189" t="n">
        <f aca="false">F220*1163</f>
        <v>0</v>
      </c>
      <c r="M220" s="189" t="n">
        <f aca="false">G220*9.5</f>
        <v>0</v>
      </c>
      <c r="O220" s="96"/>
    </row>
    <row r="221" customFormat="false" ht="15" hidden="false" customHeight="false" outlineLevel="0" collapsed="false">
      <c r="A221" s="173"/>
      <c r="B221" s="174" t="s">
        <v>186</v>
      </c>
      <c r="C221" s="175" t="n">
        <f aca="false">SUM(C211:C220)</f>
        <v>1759</v>
      </c>
      <c r="D221" s="175" t="n">
        <f aca="false">SUM(D211:D220)</f>
        <v>7084.69</v>
      </c>
      <c r="E221" s="176" t="n">
        <f aca="false">SUM(E211:E220)</f>
        <v>23608.76</v>
      </c>
      <c r="F221" s="176" t="n">
        <f aca="false">SUM(F211:F220)</f>
        <v>85.57</v>
      </c>
      <c r="G221" s="193" t="n">
        <f aca="false">SUM(G211:G220)</f>
        <v>1699.59</v>
      </c>
      <c r="H221" s="176" t="n">
        <f aca="false">SUM(H211:H220)</f>
        <v>769.14</v>
      </c>
      <c r="I221" s="176" t="n">
        <f aca="false">SUM(I211:I220)</f>
        <v>7.66</v>
      </c>
      <c r="J221" s="178"/>
      <c r="K221" s="178"/>
      <c r="L221" s="194"/>
      <c r="M221" s="178"/>
      <c r="O221" s="96"/>
    </row>
    <row r="222" customFormat="false" ht="15" hidden="false" customHeight="false" outlineLevel="0" collapsed="false">
      <c r="A222" s="173"/>
      <c r="B222" s="174" t="s">
        <v>187</v>
      </c>
      <c r="C222" s="175"/>
      <c r="D222" s="175"/>
      <c r="E222" s="176"/>
      <c r="F222" s="176"/>
      <c r="G222" s="178"/>
      <c r="H222" s="176"/>
      <c r="I222" s="178"/>
      <c r="J222" s="179" t="n">
        <f aca="false">SUM(J211:J220)/10</f>
        <v>9.73512543808718</v>
      </c>
      <c r="K222" s="178"/>
      <c r="L222" s="178"/>
      <c r="M222" s="178"/>
      <c r="O222" s="96"/>
    </row>
    <row r="223" customFormat="false" ht="15" hidden="false" customHeight="false" outlineLevel="0" collapsed="false">
      <c r="A223" s="125"/>
      <c r="B223" s="125"/>
      <c r="C223" s="125"/>
      <c r="D223" s="125"/>
      <c r="E223" s="124"/>
      <c r="F223" s="124"/>
      <c r="G223" s="124"/>
      <c r="H223" s="124"/>
      <c r="I223" s="124"/>
      <c r="J223" s="124"/>
      <c r="K223" s="124"/>
      <c r="L223" s="124"/>
      <c r="M223" s="124"/>
      <c r="O223" s="96"/>
    </row>
    <row r="224" customFormat="false" ht="15" hidden="false" customHeight="false" outlineLevel="0" collapsed="false">
      <c r="A224" s="125"/>
      <c r="B224" s="125"/>
      <c r="C224" s="125"/>
      <c r="D224" s="125"/>
      <c r="E224" s="124"/>
      <c r="F224" s="124"/>
      <c r="G224" s="124"/>
      <c r="H224" s="124"/>
      <c r="I224" s="124"/>
      <c r="J224" s="124"/>
      <c r="K224" s="124"/>
      <c r="L224" s="124"/>
      <c r="M224" s="124"/>
      <c r="O224" s="96"/>
    </row>
    <row r="225" customFormat="false" ht="13.5" hidden="false" customHeight="true" outlineLevel="0" collapsed="false">
      <c r="A225" s="126" t="s">
        <v>1</v>
      </c>
      <c r="B225" s="127" t="s">
        <v>2</v>
      </c>
      <c r="C225" s="127" t="s">
        <v>3</v>
      </c>
      <c r="D225" s="127" t="s">
        <v>4</v>
      </c>
      <c r="E225" s="126" t="s">
        <v>5</v>
      </c>
      <c r="F225" s="126"/>
      <c r="G225" s="126"/>
      <c r="H225" s="126"/>
      <c r="I225" s="126"/>
      <c r="J225" s="127" t="s">
        <v>6</v>
      </c>
      <c r="K225" s="127" t="s">
        <v>7</v>
      </c>
      <c r="L225" s="127"/>
      <c r="M225" s="127"/>
      <c r="O225" s="96"/>
    </row>
    <row r="226" customFormat="false" ht="35.05" hidden="false" customHeight="false" outlineLevel="0" collapsed="false">
      <c r="A226" s="126"/>
      <c r="B226" s="127"/>
      <c r="C226" s="127"/>
      <c r="D226" s="127"/>
      <c r="E226" s="126" t="s">
        <v>8</v>
      </c>
      <c r="F226" s="126" t="s">
        <v>9</v>
      </c>
      <c r="G226" s="126" t="s">
        <v>10</v>
      </c>
      <c r="H226" s="126" t="s">
        <v>11</v>
      </c>
      <c r="I226" s="126" t="s">
        <v>12</v>
      </c>
      <c r="J226" s="127"/>
      <c r="K226" s="127" t="s">
        <v>13</v>
      </c>
      <c r="L226" s="127" t="s">
        <v>14</v>
      </c>
      <c r="M226" s="127" t="s">
        <v>15</v>
      </c>
      <c r="O226" s="96"/>
    </row>
    <row r="227" customFormat="false" ht="15" hidden="false" customHeight="false" outlineLevel="0" collapsed="false">
      <c r="A227" s="161" t="s">
        <v>199</v>
      </c>
      <c r="B227" s="161"/>
      <c r="C227" s="161"/>
      <c r="D227" s="161"/>
      <c r="E227" s="161"/>
      <c r="F227" s="161"/>
      <c r="G227" s="161"/>
      <c r="H227" s="161"/>
      <c r="I227" s="161"/>
      <c r="J227" s="161"/>
      <c r="K227" s="161"/>
      <c r="L227" s="161"/>
      <c r="M227" s="161"/>
      <c r="O227" s="96"/>
    </row>
    <row r="228" customFormat="false" ht="23.85" hidden="false" customHeight="false" outlineLevel="0" collapsed="false">
      <c r="A228" s="129" t="n">
        <v>1</v>
      </c>
      <c r="B228" s="91" t="s">
        <v>200</v>
      </c>
      <c r="C228" s="92" t="n">
        <v>871</v>
      </c>
      <c r="D228" s="206" t="n">
        <v>9941.8</v>
      </c>
      <c r="E228" s="26" t="n">
        <v>9482.61</v>
      </c>
      <c r="F228" s="26" t="n">
        <v>86.41</v>
      </c>
      <c r="G228" s="215"/>
      <c r="H228" s="26" t="n">
        <v>473.25</v>
      </c>
      <c r="I228" s="215"/>
      <c r="J228" s="196" t="n">
        <f aca="false">K228/D228</f>
        <v>11.0621255708222</v>
      </c>
      <c r="K228" s="197" t="n">
        <f aca="false">L228+M228+E228</f>
        <v>109977.44</v>
      </c>
      <c r="L228" s="197" t="n">
        <f aca="false">F228*1163</f>
        <v>100494.83</v>
      </c>
      <c r="M228" s="197" t="n">
        <f aca="false">G228*9.5</f>
        <v>0</v>
      </c>
      <c r="O228" s="96"/>
    </row>
    <row r="229" customFormat="false" ht="35.05" hidden="false" customHeight="false" outlineLevel="0" collapsed="false">
      <c r="A229" s="129" t="n">
        <v>2</v>
      </c>
      <c r="B229" s="91" t="s">
        <v>201</v>
      </c>
      <c r="C229" s="92" t="n">
        <v>875</v>
      </c>
      <c r="D229" s="206" t="n">
        <v>4538.7</v>
      </c>
      <c r="E229" s="26" t="n">
        <v>11024.5</v>
      </c>
      <c r="F229" s="26" t="n">
        <v>53.68</v>
      </c>
      <c r="G229" s="215"/>
      <c r="H229" s="26" t="n">
        <v>213.75</v>
      </c>
      <c r="I229" s="26" t="n">
        <v>160.43</v>
      </c>
      <c r="J229" s="196" t="n">
        <f aca="false">K229/D229</f>
        <v>16.1840042302862</v>
      </c>
      <c r="K229" s="197" t="n">
        <f aca="false">L229+M229+E229</f>
        <v>73454.34</v>
      </c>
      <c r="L229" s="197" t="n">
        <f aca="false">F229*1163</f>
        <v>62429.84</v>
      </c>
      <c r="M229" s="197" t="n">
        <f aca="false">G229*9.5</f>
        <v>0</v>
      </c>
      <c r="O229" s="96"/>
    </row>
    <row r="230" customFormat="false" ht="23.85" hidden="false" customHeight="false" outlineLevel="0" collapsed="false">
      <c r="A230" s="129" t="n">
        <v>3</v>
      </c>
      <c r="B230" s="91" t="s">
        <v>202</v>
      </c>
      <c r="C230" s="92" t="n">
        <v>2425</v>
      </c>
      <c r="D230" s="206" t="n">
        <v>12788.2</v>
      </c>
      <c r="E230" s="26" t="n">
        <v>13145.65</v>
      </c>
      <c r="F230" s="26" t="n">
        <v>139.87</v>
      </c>
      <c r="G230" s="26" t="n">
        <v>60.01</v>
      </c>
      <c r="H230" s="26" t="n">
        <v>659.33</v>
      </c>
      <c r="I230" s="215"/>
      <c r="J230" s="196" t="n">
        <f aca="false">K230/D230</f>
        <v>13.7927585586713</v>
      </c>
      <c r="K230" s="197" t="n">
        <f aca="false">L230+M230+E230</f>
        <v>176384.555</v>
      </c>
      <c r="L230" s="197" t="n">
        <f aca="false">F230*1163</f>
        <v>162668.81</v>
      </c>
      <c r="M230" s="197" t="n">
        <f aca="false">G230*9.5</f>
        <v>570.095</v>
      </c>
      <c r="O230" s="96"/>
    </row>
    <row r="231" customFormat="false" ht="23.85" hidden="false" customHeight="false" outlineLevel="0" collapsed="false">
      <c r="A231" s="129" t="n">
        <v>4</v>
      </c>
      <c r="B231" s="91" t="s">
        <v>203</v>
      </c>
      <c r="C231" s="92" t="n">
        <v>2028</v>
      </c>
      <c r="D231" s="206" t="n">
        <v>8780.4</v>
      </c>
      <c r="E231" s="26" t="n">
        <v>21189.79</v>
      </c>
      <c r="F231" s="26"/>
      <c r="G231" s="26" t="n">
        <v>9521.5</v>
      </c>
      <c r="H231" s="26" t="n">
        <v>495.74</v>
      </c>
      <c r="I231" s="26" t="n">
        <v>140.28</v>
      </c>
      <c r="J231" s="196" t="n">
        <f aca="false">K231/D231</f>
        <v>12.7151428180948</v>
      </c>
      <c r="K231" s="197" t="n">
        <f aca="false">L231+M231+E231</f>
        <v>111644.04</v>
      </c>
      <c r="L231" s="197" t="n">
        <f aca="false">F231*1163</f>
        <v>0</v>
      </c>
      <c r="M231" s="197" t="n">
        <f aca="false">G231*9.5</f>
        <v>90454.25</v>
      </c>
      <c r="O231" s="96"/>
    </row>
    <row r="232" customFormat="false" ht="15" hidden="false" customHeight="false" outlineLevel="0" collapsed="false">
      <c r="A232" s="129" t="n">
        <v>5</v>
      </c>
      <c r="B232" s="91" t="s">
        <v>204</v>
      </c>
      <c r="C232" s="92" t="n">
        <v>1332</v>
      </c>
      <c r="D232" s="206" t="n">
        <v>11092.1</v>
      </c>
      <c r="E232" s="26" t="n">
        <v>23668.19</v>
      </c>
      <c r="F232" s="26" t="n">
        <v>61.76</v>
      </c>
      <c r="G232" s="215"/>
      <c r="H232" s="26" t="n">
        <v>750.26</v>
      </c>
      <c r="I232" s="26" t="n">
        <v>128.04</v>
      </c>
      <c r="J232" s="196" t="n">
        <f aca="false">K232/D232</f>
        <v>8.60928678969717</v>
      </c>
      <c r="K232" s="197" t="n">
        <f aca="false">L232+M232+E232</f>
        <v>95495.07</v>
      </c>
      <c r="L232" s="197" t="n">
        <f aca="false">F232*1163</f>
        <v>71826.88</v>
      </c>
      <c r="M232" s="197" t="n">
        <f aca="false">G232*9.5</f>
        <v>0</v>
      </c>
      <c r="O232" s="96"/>
    </row>
    <row r="233" customFormat="false" ht="15" hidden="false" customHeight="false" outlineLevel="0" collapsed="false">
      <c r="A233" s="143"/>
      <c r="B233" s="138" t="s">
        <v>186</v>
      </c>
      <c r="C233" s="139" t="n">
        <f aca="false">SUM(C228:C232)</f>
        <v>7531</v>
      </c>
      <c r="D233" s="139" t="n">
        <f aca="false">SUM(D228:D232)</f>
        <v>47141.2</v>
      </c>
      <c r="E233" s="140" t="n">
        <f aca="false">SUM(E228:E232)</f>
        <v>78510.74</v>
      </c>
      <c r="F233" s="140" t="n">
        <f aca="false">SUM(F228:F232)</f>
        <v>341.72</v>
      </c>
      <c r="G233" s="140" t="n">
        <f aca="false">SUM(G228:G232)</f>
        <v>9581.51</v>
      </c>
      <c r="H233" s="140" t="n">
        <f aca="false">SUM(H228:H232)</f>
        <v>2592.33</v>
      </c>
      <c r="I233" s="140" t="n">
        <f aca="false">SUM(I228:I232)</f>
        <v>428.75</v>
      </c>
      <c r="J233" s="142"/>
      <c r="K233" s="142"/>
      <c r="L233" s="142"/>
      <c r="M233" s="142"/>
      <c r="O233" s="96"/>
    </row>
    <row r="234" customFormat="false" ht="15" hidden="false" customHeight="false" outlineLevel="0" collapsed="false">
      <c r="A234" s="143"/>
      <c r="B234" s="138" t="s">
        <v>187</v>
      </c>
      <c r="C234" s="139"/>
      <c r="D234" s="139"/>
      <c r="E234" s="140"/>
      <c r="F234" s="140"/>
      <c r="G234" s="140"/>
      <c r="H234" s="140"/>
      <c r="I234" s="140"/>
      <c r="J234" s="141" t="n">
        <f aca="false">SUM(J228:J232)/5</f>
        <v>12.4726635935143</v>
      </c>
      <c r="K234" s="142"/>
      <c r="L234" s="142"/>
      <c r="M234" s="142"/>
      <c r="O234" s="96"/>
    </row>
    <row r="235" customFormat="false" ht="15" hidden="false" customHeight="false" outlineLevel="0" collapsed="false">
      <c r="O235" s="96"/>
    </row>
    <row r="236" customFormat="false" ht="15" hidden="false" customHeight="false" outlineLevel="0" collapsed="false">
      <c r="B236" s="121"/>
      <c r="O236" s="96"/>
    </row>
    <row r="237" customFormat="false" ht="15" hidden="false" customHeight="false" outlineLevel="0" collapsed="false">
      <c r="O237" s="96"/>
    </row>
  </sheetData>
  <mergeCells count="57">
    <mergeCell ref="A1:K1"/>
    <mergeCell ref="A4:A5"/>
    <mergeCell ref="B4:B5"/>
    <mergeCell ref="C4:C5"/>
    <mergeCell ref="D4:D5"/>
    <mergeCell ref="E4:I4"/>
    <mergeCell ref="J4:J5"/>
    <mergeCell ref="K4:M4"/>
    <mergeCell ref="A6:M6"/>
    <mergeCell ref="A60:A61"/>
    <mergeCell ref="B60:B61"/>
    <mergeCell ref="C60:C61"/>
    <mergeCell ref="D60:D61"/>
    <mergeCell ref="E60:I60"/>
    <mergeCell ref="J60:J61"/>
    <mergeCell ref="K60:M60"/>
    <mergeCell ref="A62:M62"/>
    <mergeCell ref="A117:A118"/>
    <mergeCell ref="B117:B118"/>
    <mergeCell ref="C117:C118"/>
    <mergeCell ref="D117:D118"/>
    <mergeCell ref="E117:I117"/>
    <mergeCell ref="J117:J118"/>
    <mergeCell ref="K117:M117"/>
    <mergeCell ref="A119:M119"/>
    <mergeCell ref="A142:A143"/>
    <mergeCell ref="B142:B143"/>
    <mergeCell ref="C142:C143"/>
    <mergeCell ref="D142:D143"/>
    <mergeCell ref="E142:I142"/>
    <mergeCell ref="J142:J143"/>
    <mergeCell ref="K142:M142"/>
    <mergeCell ref="A144:M144"/>
    <mergeCell ref="A165:A166"/>
    <mergeCell ref="B165:B166"/>
    <mergeCell ref="C165:C166"/>
    <mergeCell ref="D165:D166"/>
    <mergeCell ref="E165:I165"/>
    <mergeCell ref="J165:J166"/>
    <mergeCell ref="K165:M165"/>
    <mergeCell ref="A167:M167"/>
    <mergeCell ref="A208:A209"/>
    <mergeCell ref="B208:B209"/>
    <mergeCell ref="C208:C209"/>
    <mergeCell ref="D208:D209"/>
    <mergeCell ref="E208:I208"/>
    <mergeCell ref="J208:J209"/>
    <mergeCell ref="K208:M208"/>
    <mergeCell ref="A210:M210"/>
    <mergeCell ref="A225:A226"/>
    <mergeCell ref="B225:B226"/>
    <mergeCell ref="C225:C226"/>
    <mergeCell ref="D225:D226"/>
    <mergeCell ref="E225:I225"/>
    <mergeCell ref="J225:J226"/>
    <mergeCell ref="K225:M225"/>
    <mergeCell ref="A227:M22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37"/>
  <sheetViews>
    <sheetView showFormulas="false" showGridLines="true" showRowColHeaders="true" showZeros="true" rightToLeft="false" tabSelected="false" showOutlineSymbols="true" defaultGridColor="true" view="normal" topLeftCell="A216" colorId="64" zoomScale="90" zoomScaleNormal="90" zoomScalePageLayoutView="100" workbookViewId="0">
      <pane xSplit="2" ySplit="0" topLeftCell="C216" activePane="topRight" state="frozen"/>
      <selection pane="topLeft" activeCell="A216" activeCellId="0" sqref="A216"/>
      <selection pane="topRight" activeCell="R230" activeCellId="0" sqref="R230"/>
    </sheetView>
  </sheetViews>
  <sheetFormatPr defaultColWidth="11.31640625" defaultRowHeight="15" customHeight="true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21.29"/>
    <col collapsed="false" customWidth="true" hidden="false" outlineLevel="0" max="3" min="3" style="1" width="15.57"/>
    <col collapsed="false" customWidth="true" hidden="false" outlineLevel="0" max="4" min="4" style="1" width="14.69"/>
    <col collapsed="false" customWidth="true" hidden="false" outlineLevel="0" max="5" min="5" style="2" width="19"/>
    <col collapsed="false" customWidth="true" hidden="false" outlineLevel="0" max="6" min="6" style="2" width="18.58"/>
    <col collapsed="false" customWidth="true" hidden="false" outlineLevel="0" max="7" min="7" style="2" width="13.29"/>
    <col collapsed="false" customWidth="true" hidden="false" outlineLevel="0" max="8" min="8" style="2" width="11.14"/>
    <col collapsed="false" customWidth="true" hidden="false" outlineLevel="0" max="9" min="9" style="2" width="14.43"/>
    <col collapsed="false" customWidth="true" hidden="false" outlineLevel="0" max="10" min="10" style="3" width="12.29"/>
    <col collapsed="false" customWidth="true" hidden="false" outlineLevel="0" max="11" min="11" style="3" width="14.69"/>
    <col collapsed="false" customWidth="true" hidden="false" outlineLevel="0" max="12" min="12" style="3" width="14.15"/>
    <col collapsed="false" customWidth="true" hidden="false" outlineLevel="0" max="13" min="13" style="3" width="14.69"/>
    <col collapsed="false" customWidth="true" hidden="false" outlineLevel="0" max="15" min="15" style="1" width="11.57"/>
  </cols>
  <sheetData>
    <row r="1" customFormat="false" ht="15" hidden="false" customHeight="false" outlineLevel="0" collapsed="false">
      <c r="A1" s="122" t="s">
        <v>225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  <c r="M1" s="124"/>
      <c r="N1" s="1"/>
      <c r="P1" s="1"/>
      <c r="Q1" s="1"/>
    </row>
    <row r="2" customFormat="false" ht="15" hidden="false" customHeight="false" outlineLevel="0" collapsed="false">
      <c r="A2" s="125"/>
      <c r="B2" s="125"/>
      <c r="C2" s="125"/>
      <c r="D2" s="125"/>
      <c r="E2" s="124"/>
      <c r="F2" s="124"/>
      <c r="G2" s="124"/>
      <c r="H2" s="124"/>
      <c r="I2" s="124"/>
      <c r="J2" s="124"/>
      <c r="K2" s="124"/>
      <c r="L2" s="124"/>
      <c r="M2" s="124"/>
    </row>
    <row r="3" customFormat="false" ht="15" hidden="true" customHeight="false" outlineLevel="0" collapsed="false">
      <c r="A3" s="125"/>
      <c r="B3" s="125"/>
      <c r="C3" s="125"/>
      <c r="D3" s="125"/>
      <c r="E3" s="124"/>
      <c r="F3" s="124"/>
      <c r="G3" s="124"/>
      <c r="H3" s="124"/>
      <c r="I3" s="124"/>
      <c r="J3" s="124"/>
      <c r="K3" s="124"/>
      <c r="L3" s="124"/>
      <c r="M3" s="124"/>
    </row>
    <row r="4" customFormat="false" ht="13.5" hidden="false" customHeight="true" outlineLevel="0" collapsed="false">
      <c r="A4" s="126" t="s">
        <v>1</v>
      </c>
      <c r="B4" s="127" t="s">
        <v>2</v>
      </c>
      <c r="C4" s="127" t="s">
        <v>3</v>
      </c>
      <c r="D4" s="127" t="s">
        <v>4</v>
      </c>
      <c r="E4" s="126" t="s">
        <v>5</v>
      </c>
      <c r="F4" s="126"/>
      <c r="G4" s="126"/>
      <c r="H4" s="126"/>
      <c r="I4" s="126"/>
      <c r="J4" s="127" t="s">
        <v>6</v>
      </c>
      <c r="K4" s="127" t="s">
        <v>7</v>
      </c>
      <c r="L4" s="127"/>
      <c r="M4" s="127"/>
    </row>
    <row r="5" customFormat="false" ht="58.5" hidden="false" customHeight="true" outlineLevel="0" collapsed="false">
      <c r="A5" s="126"/>
      <c r="B5" s="127"/>
      <c r="C5" s="127"/>
      <c r="D5" s="127"/>
      <c r="E5" s="126" t="s">
        <v>8</v>
      </c>
      <c r="F5" s="126" t="s">
        <v>9</v>
      </c>
      <c r="G5" s="126" t="s">
        <v>10</v>
      </c>
      <c r="H5" s="126" t="s">
        <v>11</v>
      </c>
      <c r="I5" s="126" t="s">
        <v>12</v>
      </c>
      <c r="J5" s="127"/>
      <c r="K5" s="127" t="s">
        <v>13</v>
      </c>
      <c r="L5" s="127" t="s">
        <v>14</v>
      </c>
      <c r="M5" s="127" t="s">
        <v>15</v>
      </c>
      <c r="P5" s="9"/>
      <c r="Q5" s="9"/>
      <c r="R5" s="9"/>
    </row>
    <row r="6" customFormat="false" ht="13.5" hidden="false" customHeight="true" outlineLevel="0" collapsed="false">
      <c r="A6" s="128" t="s">
        <v>16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"/>
      <c r="O6" s="9"/>
      <c r="P6" s="11"/>
      <c r="Q6" s="11"/>
      <c r="R6" s="11"/>
      <c r="S6" s="11"/>
    </row>
    <row r="7" customFormat="false" ht="15" hidden="false" customHeight="false" outlineLevel="0" collapsed="false">
      <c r="A7" s="129" t="n">
        <v>1</v>
      </c>
      <c r="B7" s="91" t="s">
        <v>17</v>
      </c>
      <c r="C7" s="130" t="n">
        <v>119</v>
      </c>
      <c r="D7" s="147" t="n">
        <v>310.7</v>
      </c>
      <c r="E7" s="26" t="n">
        <v>1033.58</v>
      </c>
      <c r="F7" s="26" t="n">
        <v>8.45</v>
      </c>
      <c r="G7" s="26" t="n">
        <v>14.45</v>
      </c>
      <c r="H7" s="26" t="n">
        <v>32.23</v>
      </c>
      <c r="I7" s="134"/>
      <c r="J7" s="131" t="n">
        <f aca="false">K7/D7</f>
        <v>35.3981493401995</v>
      </c>
      <c r="K7" s="132" t="n">
        <f aca="false">L7+M7+E7</f>
        <v>10998.205</v>
      </c>
      <c r="L7" s="132" t="n">
        <f aca="false">F7*1163</f>
        <v>9827.35</v>
      </c>
      <c r="M7" s="132" t="n">
        <f aca="false">G7*9.5</f>
        <v>137.275</v>
      </c>
      <c r="N7" s="19"/>
      <c r="O7" s="20"/>
      <c r="P7" s="21"/>
    </row>
    <row r="8" customFormat="false" ht="15" hidden="false" customHeight="false" outlineLevel="0" collapsed="false">
      <c r="A8" s="129" t="n">
        <v>2</v>
      </c>
      <c r="B8" s="91" t="s">
        <v>18</v>
      </c>
      <c r="C8" s="133" t="n">
        <v>124</v>
      </c>
      <c r="D8" s="147" t="n">
        <v>627.8</v>
      </c>
      <c r="E8" s="26" t="n">
        <v>2397.64</v>
      </c>
      <c r="F8" s="26" t="n">
        <v>13.71</v>
      </c>
      <c r="G8" s="211"/>
      <c r="H8" s="26" t="n">
        <v>50.24</v>
      </c>
      <c r="I8" s="134"/>
      <c r="J8" s="131" t="n">
        <f aca="false">K8/D8</f>
        <v>29.2169002867155</v>
      </c>
      <c r="K8" s="132" t="n">
        <f aca="false">L8+M8+E8</f>
        <v>18342.37</v>
      </c>
      <c r="L8" s="132" t="n">
        <f aca="false">F8*1163</f>
        <v>15944.73</v>
      </c>
      <c r="M8" s="132" t="n">
        <f aca="false">G8*9.5</f>
        <v>0</v>
      </c>
      <c r="N8" s="19"/>
      <c r="O8" s="20"/>
      <c r="P8" s="21"/>
    </row>
    <row r="9" customFormat="false" ht="15" hidden="false" customHeight="false" outlineLevel="0" collapsed="false">
      <c r="A9" s="129" t="n">
        <v>3</v>
      </c>
      <c r="B9" s="91" t="s">
        <v>19</v>
      </c>
      <c r="C9" s="130" t="n">
        <v>48</v>
      </c>
      <c r="D9" s="147" t="n">
        <v>529</v>
      </c>
      <c r="E9" s="26" t="n">
        <v>1642.89</v>
      </c>
      <c r="F9" s="211"/>
      <c r="G9" s="26" t="n">
        <v>1823.75</v>
      </c>
      <c r="H9" s="26" t="n">
        <v>41.62</v>
      </c>
      <c r="I9" s="134"/>
      <c r="J9" s="131" t="n">
        <f aca="false">K9/D9</f>
        <v>35.8573062381853</v>
      </c>
      <c r="K9" s="132" t="n">
        <f aca="false">L9+M9+E9</f>
        <v>18968.515</v>
      </c>
      <c r="L9" s="132" t="n">
        <f aca="false">F9*1163</f>
        <v>0</v>
      </c>
      <c r="M9" s="132" t="n">
        <f aca="false">G9*9.5</f>
        <v>17325.625</v>
      </c>
      <c r="N9" s="19"/>
      <c r="O9" s="20"/>
      <c r="P9" s="21"/>
    </row>
    <row r="10" customFormat="false" ht="15" hidden="false" customHeight="false" outlineLevel="0" collapsed="false">
      <c r="A10" s="129" t="n">
        <v>4</v>
      </c>
      <c r="B10" s="91" t="s">
        <v>20</v>
      </c>
      <c r="C10" s="133" t="n">
        <v>219</v>
      </c>
      <c r="D10" s="147" t="n">
        <v>2020.8</v>
      </c>
      <c r="E10" s="26" t="n">
        <v>3708.55</v>
      </c>
      <c r="F10" s="26" t="n">
        <v>34.76</v>
      </c>
      <c r="G10" s="211"/>
      <c r="H10" s="26" t="n">
        <v>167.9</v>
      </c>
      <c r="I10" s="134"/>
      <c r="J10" s="131" t="n">
        <f aca="false">K10/D10</f>
        <v>21.8400781868567</v>
      </c>
      <c r="K10" s="132" t="n">
        <f aca="false">L10+M10+E10</f>
        <v>44134.43</v>
      </c>
      <c r="L10" s="132" t="n">
        <f aca="false">F10*1163</f>
        <v>40425.88</v>
      </c>
      <c r="M10" s="132" t="n">
        <f aca="false">G10*9.5</f>
        <v>0</v>
      </c>
      <c r="N10" s="19"/>
      <c r="O10" s="20"/>
      <c r="P10" s="21"/>
    </row>
    <row r="11" customFormat="false" ht="15" hidden="false" customHeight="false" outlineLevel="0" collapsed="false">
      <c r="A11" s="129" t="n">
        <v>5</v>
      </c>
      <c r="B11" s="91" t="s">
        <v>21</v>
      </c>
      <c r="C11" s="130" t="n">
        <v>115</v>
      </c>
      <c r="D11" s="147" t="n">
        <v>1993.12</v>
      </c>
      <c r="E11" s="26" t="n">
        <v>4256.01</v>
      </c>
      <c r="F11" s="26" t="n">
        <v>61.8</v>
      </c>
      <c r="G11" s="211"/>
      <c r="H11" s="26" t="n">
        <v>92.11</v>
      </c>
      <c r="I11" s="134"/>
      <c r="J11" s="131" t="n">
        <f aca="false">K11/D11</f>
        <v>38.196099582564</v>
      </c>
      <c r="K11" s="132" t="n">
        <f aca="false">L11+M11+E11</f>
        <v>76129.41</v>
      </c>
      <c r="L11" s="132" t="n">
        <f aca="false">F11*1163</f>
        <v>71873.4</v>
      </c>
      <c r="M11" s="132" t="n">
        <f aca="false">G11*9.5</f>
        <v>0</v>
      </c>
      <c r="N11" s="19"/>
      <c r="O11" s="20"/>
      <c r="P11" s="21"/>
    </row>
    <row r="12" customFormat="false" ht="33" hidden="false" customHeight="true" outlineLevel="0" collapsed="false">
      <c r="A12" s="129" t="n">
        <v>6</v>
      </c>
      <c r="B12" s="91" t="s">
        <v>22</v>
      </c>
      <c r="C12" s="130" t="n">
        <v>138</v>
      </c>
      <c r="D12" s="147" t="n">
        <v>868</v>
      </c>
      <c r="E12" s="26" t="n">
        <v>1815.15</v>
      </c>
      <c r="F12" s="216" t="n">
        <v>21.55</v>
      </c>
      <c r="G12" s="211"/>
      <c r="H12" s="26" t="n">
        <v>5.22</v>
      </c>
      <c r="I12" s="26" t="n">
        <v>30.99</v>
      </c>
      <c r="J12" s="131" t="n">
        <f aca="false">K12/D12</f>
        <v>40.7729953917051</v>
      </c>
      <c r="K12" s="132" t="n">
        <f aca="false">L12+M12+E12</f>
        <v>35390.96</v>
      </c>
      <c r="L12" s="132" t="n">
        <f aca="false">F18*1163</f>
        <v>33575.81</v>
      </c>
      <c r="M12" s="132" t="n">
        <f aca="false">G12*9.5</f>
        <v>0</v>
      </c>
      <c r="N12" s="19"/>
      <c r="O12" s="20"/>
      <c r="P12" s="21"/>
    </row>
    <row r="13" customFormat="false" ht="15" hidden="false" customHeight="false" outlineLevel="0" collapsed="false">
      <c r="A13" s="129" t="n">
        <v>7</v>
      </c>
      <c r="B13" s="91" t="s">
        <v>23</v>
      </c>
      <c r="C13" s="130" t="n">
        <v>156</v>
      </c>
      <c r="D13" s="147" t="n">
        <v>570</v>
      </c>
      <c r="E13" s="26" t="n">
        <v>2079.19</v>
      </c>
      <c r="F13" s="210"/>
      <c r="G13" s="26" t="n">
        <v>1725.02</v>
      </c>
      <c r="H13" s="26" t="n">
        <v>36.73</v>
      </c>
      <c r="I13" s="134"/>
      <c r="J13" s="131" t="n">
        <f aca="false">K13/D13</f>
        <v>32.3980350877193</v>
      </c>
      <c r="K13" s="132" t="n">
        <f aca="false">L13+M13+E13</f>
        <v>18466.88</v>
      </c>
      <c r="L13" s="132" t="n">
        <f aca="false">F13*1163</f>
        <v>0</v>
      </c>
      <c r="M13" s="132" t="n">
        <f aca="false">G13*9.5</f>
        <v>16387.69</v>
      </c>
      <c r="N13" s="19"/>
      <c r="O13" s="20"/>
      <c r="P13" s="21"/>
    </row>
    <row r="14" customFormat="false" ht="15" hidden="false" customHeight="false" outlineLevel="0" collapsed="false">
      <c r="A14" s="129" t="n">
        <v>8</v>
      </c>
      <c r="B14" s="91" t="s">
        <v>24</v>
      </c>
      <c r="C14" s="130" t="n">
        <v>322</v>
      </c>
      <c r="D14" s="147" t="n">
        <v>1735</v>
      </c>
      <c r="E14" s="26" t="n">
        <v>3054.33</v>
      </c>
      <c r="F14" s="26" t="n">
        <v>30.44</v>
      </c>
      <c r="G14" s="211"/>
      <c r="H14" s="26" t="n">
        <v>99.94</v>
      </c>
      <c r="I14" s="26" t="n">
        <v>57.66</v>
      </c>
      <c r="J14" s="131" t="n">
        <f aca="false">K14/D14</f>
        <v>22.1648703170029</v>
      </c>
      <c r="K14" s="132" t="n">
        <f aca="false">L14+M14+E14</f>
        <v>38456.05</v>
      </c>
      <c r="L14" s="132" t="n">
        <f aca="false">F14*1163</f>
        <v>35401.72</v>
      </c>
      <c r="M14" s="132" t="n">
        <f aca="false">G14*9.5</f>
        <v>0</v>
      </c>
      <c r="N14" s="19"/>
      <c r="O14" s="20"/>
      <c r="P14" s="21"/>
    </row>
    <row r="15" customFormat="false" ht="15" hidden="false" customHeight="false" outlineLevel="0" collapsed="false">
      <c r="A15" s="129" t="n">
        <v>9</v>
      </c>
      <c r="B15" s="91" t="s">
        <v>25</v>
      </c>
      <c r="C15" s="130" t="n">
        <v>360</v>
      </c>
      <c r="D15" s="147" t="n">
        <v>2128.9</v>
      </c>
      <c r="E15" s="26" t="n">
        <v>4236.95</v>
      </c>
      <c r="F15" s="134" t="n">
        <v>30.02</v>
      </c>
      <c r="G15" s="212"/>
      <c r="H15" s="26" t="n">
        <v>107.45</v>
      </c>
      <c r="I15" s="26" t="n">
        <v>39</v>
      </c>
      <c r="J15" s="131" t="n">
        <f aca="false">K15/D15</f>
        <v>18.3898774014749</v>
      </c>
      <c r="K15" s="132" t="n">
        <f aca="false">L15+M15+E15</f>
        <v>39150.21</v>
      </c>
      <c r="L15" s="132" t="n">
        <f aca="false">F15*1163</f>
        <v>34913.26</v>
      </c>
      <c r="M15" s="132" t="n">
        <f aca="false">G15*9.5</f>
        <v>0</v>
      </c>
      <c r="N15" s="19"/>
      <c r="O15" s="20"/>
      <c r="P15" s="21"/>
    </row>
    <row r="16" customFormat="false" ht="15" hidden="false" customHeight="false" outlineLevel="0" collapsed="false">
      <c r="A16" s="129" t="n">
        <v>10</v>
      </c>
      <c r="B16" s="91" t="s">
        <v>26</v>
      </c>
      <c r="C16" s="130" t="n">
        <v>321</v>
      </c>
      <c r="D16" s="147" t="n">
        <v>1945.9</v>
      </c>
      <c r="E16" s="26" t="n">
        <v>2942.52</v>
      </c>
      <c r="F16" s="26" t="n">
        <v>38.77</v>
      </c>
      <c r="G16" s="212"/>
      <c r="H16" s="26" t="n">
        <v>104.67</v>
      </c>
      <c r="I16" s="26" t="n">
        <v>53.99</v>
      </c>
      <c r="J16" s="131" t="n">
        <f aca="false">K16/D16</f>
        <v>24.6837093375816</v>
      </c>
      <c r="K16" s="132" t="n">
        <f aca="false">L16+M16+E16</f>
        <v>48032.03</v>
      </c>
      <c r="L16" s="132" t="n">
        <f aca="false">F16*1163</f>
        <v>45089.51</v>
      </c>
      <c r="M16" s="132" t="n">
        <f aca="false">G16*9.5</f>
        <v>0</v>
      </c>
      <c r="N16" s="19"/>
      <c r="O16" s="20"/>
      <c r="P16" s="21"/>
    </row>
    <row r="17" customFormat="false" ht="15" hidden="false" customHeight="false" outlineLevel="0" collapsed="false">
      <c r="A17" s="129" t="n">
        <v>11</v>
      </c>
      <c r="B17" s="91" t="s">
        <v>27</v>
      </c>
      <c r="C17" s="130" t="n">
        <v>212</v>
      </c>
      <c r="D17" s="147" t="n">
        <v>1060.7</v>
      </c>
      <c r="E17" s="26" t="n">
        <v>2549.28</v>
      </c>
      <c r="F17" s="26"/>
      <c r="G17" s="26" t="n">
        <v>2571.04</v>
      </c>
      <c r="H17" s="26" t="n">
        <v>50.19</v>
      </c>
      <c r="I17" s="134"/>
      <c r="J17" s="131" t="n">
        <f aca="false">K17/D17</f>
        <v>25.4305270104648</v>
      </c>
      <c r="K17" s="132" t="n">
        <f aca="false">L17+M17+E17</f>
        <v>26974.16</v>
      </c>
      <c r="L17" s="132" t="n">
        <f aca="false">F17*1163</f>
        <v>0</v>
      </c>
      <c r="M17" s="132" t="n">
        <f aca="false">G17*9.5</f>
        <v>24424.88</v>
      </c>
      <c r="N17" s="19"/>
      <c r="O17" s="20"/>
      <c r="P17" s="21"/>
    </row>
    <row r="18" customFormat="false" ht="15" hidden="false" customHeight="false" outlineLevel="0" collapsed="false">
      <c r="A18" s="129" t="n">
        <v>12</v>
      </c>
      <c r="B18" s="91" t="s">
        <v>28</v>
      </c>
      <c r="C18" s="130" t="n">
        <v>392</v>
      </c>
      <c r="D18" s="147" t="n">
        <v>1954.8</v>
      </c>
      <c r="E18" s="26" t="n">
        <v>2529.77</v>
      </c>
      <c r="F18" s="134" t="n">
        <v>28.87</v>
      </c>
      <c r="G18" s="211"/>
      <c r="H18" s="26" t="n">
        <v>56.39</v>
      </c>
      <c r="I18" s="26" t="n">
        <v>53.1</v>
      </c>
      <c r="J18" s="131" t="n">
        <f aca="false">K18/D18</f>
        <v>18.4702169019849</v>
      </c>
      <c r="K18" s="132" t="n">
        <f aca="false">L18+M18+E18</f>
        <v>36105.58</v>
      </c>
      <c r="L18" s="132" t="n">
        <f aca="false">F18*1163</f>
        <v>33575.81</v>
      </c>
      <c r="M18" s="132" t="n">
        <f aca="false">G18*9.5</f>
        <v>0</v>
      </c>
      <c r="N18" s="19"/>
      <c r="O18" s="20"/>
      <c r="P18" s="21"/>
    </row>
    <row r="19" customFormat="false" ht="15" hidden="false" customHeight="false" outlineLevel="0" collapsed="false">
      <c r="A19" s="129" t="n">
        <v>13</v>
      </c>
      <c r="B19" s="91" t="s">
        <v>29</v>
      </c>
      <c r="C19" s="130" t="n">
        <v>156</v>
      </c>
      <c r="D19" s="147" t="n">
        <v>951.3</v>
      </c>
      <c r="E19" s="26" t="n">
        <v>3340.95</v>
      </c>
      <c r="F19" s="26" t="n">
        <v>19.2</v>
      </c>
      <c r="G19" s="211"/>
      <c r="H19" s="26" t="n">
        <v>66.78</v>
      </c>
      <c r="I19" s="134"/>
      <c r="J19" s="131" t="n">
        <f aca="false">K19/D19</f>
        <v>26.9847051403343</v>
      </c>
      <c r="K19" s="132" t="n">
        <f aca="false">L19+M19+E19</f>
        <v>25670.55</v>
      </c>
      <c r="L19" s="132" t="n">
        <f aca="false">F19*1163</f>
        <v>22329.6</v>
      </c>
      <c r="M19" s="132" t="n">
        <f aca="false">G19*9.5</f>
        <v>0</v>
      </c>
      <c r="N19" s="19"/>
      <c r="O19" s="20"/>
      <c r="P19" s="21"/>
    </row>
    <row r="20" customFormat="false" ht="15" hidden="false" customHeight="false" outlineLevel="0" collapsed="false">
      <c r="A20" s="129" t="n">
        <v>14</v>
      </c>
      <c r="B20" s="91" t="s">
        <v>30</v>
      </c>
      <c r="C20" s="130" t="n">
        <v>204</v>
      </c>
      <c r="D20" s="147" t="n">
        <v>1049.12</v>
      </c>
      <c r="E20" s="26" t="n">
        <v>3690.49</v>
      </c>
      <c r="F20" s="26" t="n">
        <v>17.43</v>
      </c>
      <c r="G20" s="211"/>
      <c r="H20" s="26" t="n">
        <v>86.96</v>
      </c>
      <c r="I20" s="134"/>
      <c r="J20" s="131" t="n">
        <f aca="false">K20/D20</f>
        <v>22.8396942199176</v>
      </c>
      <c r="K20" s="132" t="n">
        <f aca="false">L20+M20+E20</f>
        <v>23961.58</v>
      </c>
      <c r="L20" s="132" t="n">
        <f aca="false">F20*1163</f>
        <v>20271.09</v>
      </c>
      <c r="M20" s="132" t="n">
        <f aca="false">G20*9.5</f>
        <v>0</v>
      </c>
      <c r="N20" s="19"/>
      <c r="O20" s="20"/>
      <c r="P20" s="21"/>
    </row>
    <row r="21" customFormat="false" ht="15" hidden="false" customHeight="false" outlineLevel="0" collapsed="false">
      <c r="A21" s="129" t="n">
        <v>15</v>
      </c>
      <c r="B21" s="91" t="s">
        <v>206</v>
      </c>
      <c r="C21" s="130" t="n">
        <v>350</v>
      </c>
      <c r="D21" s="147" t="n">
        <v>2104.3</v>
      </c>
      <c r="E21" s="26" t="n">
        <v>3432.67</v>
      </c>
      <c r="F21" s="134" t="n">
        <v>38.13</v>
      </c>
      <c r="G21" s="211"/>
      <c r="H21" s="26" t="n">
        <v>112.83</v>
      </c>
      <c r="I21" s="26"/>
      <c r="J21" s="131" t="n">
        <f aca="false">K21/D21</f>
        <v>22.7048709784726</v>
      </c>
      <c r="K21" s="132" t="n">
        <f aca="false">L21+M21+E21</f>
        <v>47777.86</v>
      </c>
      <c r="L21" s="132" t="n">
        <f aca="false">F21*1163</f>
        <v>44345.19</v>
      </c>
      <c r="M21" s="132" t="n">
        <f aca="false">G21*9.5</f>
        <v>0</v>
      </c>
      <c r="N21" s="19"/>
      <c r="O21" s="20"/>
      <c r="P21" s="21"/>
    </row>
    <row r="22" customFormat="false" ht="15" hidden="false" customHeight="false" outlineLevel="0" collapsed="false">
      <c r="A22" s="129" t="n">
        <v>16</v>
      </c>
      <c r="B22" s="91" t="s">
        <v>32</v>
      </c>
      <c r="C22" s="130" t="n">
        <v>347</v>
      </c>
      <c r="D22" s="147" t="n">
        <v>1735</v>
      </c>
      <c r="E22" s="26" t="n">
        <v>3667.38</v>
      </c>
      <c r="F22" s="26" t="n">
        <v>26.62</v>
      </c>
      <c r="G22" s="211"/>
      <c r="H22" s="26" t="n">
        <v>111.98</v>
      </c>
      <c r="I22" s="26" t="n">
        <v>54.06</v>
      </c>
      <c r="J22" s="131" t="n">
        <f aca="false">K22/D22</f>
        <v>19.9576023054755</v>
      </c>
      <c r="K22" s="132" t="n">
        <f aca="false">L22+M22+E22</f>
        <v>34626.44</v>
      </c>
      <c r="L22" s="132" t="n">
        <f aca="false">F22*1163</f>
        <v>30959.06</v>
      </c>
      <c r="M22" s="132" t="n">
        <f aca="false">G22*9.5</f>
        <v>0</v>
      </c>
      <c r="N22" s="19"/>
      <c r="O22" s="20"/>
      <c r="P22" s="21"/>
    </row>
    <row r="23" customFormat="false" ht="15" hidden="false" customHeight="false" outlineLevel="0" collapsed="false">
      <c r="A23" s="129" t="n">
        <v>17</v>
      </c>
      <c r="B23" s="91" t="s">
        <v>33</v>
      </c>
      <c r="C23" s="130" t="n">
        <v>308</v>
      </c>
      <c r="D23" s="147" t="n">
        <v>1799.2</v>
      </c>
      <c r="E23" s="26" t="n">
        <v>3386.37</v>
      </c>
      <c r="F23" s="26" t="n">
        <v>31.02</v>
      </c>
      <c r="G23" s="211"/>
      <c r="H23" s="26" t="n">
        <v>36.81</v>
      </c>
      <c r="I23" s="74" t="n">
        <v>35.2</v>
      </c>
      <c r="J23" s="131" t="n">
        <f aca="false">K23/D23</f>
        <v>21.9334315251223</v>
      </c>
      <c r="K23" s="132" t="n">
        <f aca="false">L23+M23+E23</f>
        <v>39462.63</v>
      </c>
      <c r="L23" s="132" t="n">
        <f aca="false">F23*1163</f>
        <v>36076.26</v>
      </c>
      <c r="M23" s="132" t="n">
        <f aca="false">G23*9.5</f>
        <v>0</v>
      </c>
      <c r="N23" s="19"/>
      <c r="O23" s="20"/>
      <c r="P23" s="21"/>
    </row>
    <row r="24" customFormat="false" ht="15" hidden="false" customHeight="false" outlineLevel="0" collapsed="false">
      <c r="A24" s="129" t="n">
        <v>18</v>
      </c>
      <c r="B24" s="91" t="s">
        <v>34</v>
      </c>
      <c r="C24" s="130" t="n">
        <v>453</v>
      </c>
      <c r="D24" s="147" t="n">
        <v>2416.8</v>
      </c>
      <c r="E24" s="26" t="n">
        <v>5685.44</v>
      </c>
      <c r="F24" s="134" t="n">
        <v>26.06</v>
      </c>
      <c r="G24" s="211"/>
      <c r="H24" s="26" t="n">
        <v>112.34</v>
      </c>
      <c r="I24" s="26" t="n">
        <v>103.19</v>
      </c>
      <c r="J24" s="131" t="n">
        <f aca="false">K24/D24</f>
        <v>14.8929245283019</v>
      </c>
      <c r="K24" s="132" t="n">
        <f aca="false">L24+M24+E24</f>
        <v>35993.22</v>
      </c>
      <c r="L24" s="132" t="n">
        <f aca="false">F24*1163</f>
        <v>30307.78</v>
      </c>
      <c r="M24" s="132" t="n">
        <f aca="false">G24*9.5</f>
        <v>0</v>
      </c>
      <c r="N24" s="19"/>
      <c r="O24" s="20"/>
      <c r="P24" s="21"/>
    </row>
    <row r="25" customFormat="false" ht="15" hidden="false" customHeight="false" outlineLevel="0" collapsed="false">
      <c r="A25" s="129" t="n">
        <v>19</v>
      </c>
      <c r="B25" s="91" t="s">
        <v>35</v>
      </c>
      <c r="C25" s="130" t="n">
        <v>306</v>
      </c>
      <c r="D25" s="147" t="n">
        <v>2129.7</v>
      </c>
      <c r="E25" s="26" t="n">
        <v>2834.91</v>
      </c>
      <c r="F25" s="26" t="n">
        <v>29.71</v>
      </c>
      <c r="G25" s="211"/>
      <c r="H25" s="26" t="n">
        <v>72.44</v>
      </c>
      <c r="I25" s="26" t="n">
        <v>169.38</v>
      </c>
      <c r="J25" s="131" t="n">
        <f aca="false">K25/D25</f>
        <v>17.5553552143494</v>
      </c>
      <c r="K25" s="132" t="n">
        <f aca="false">L25+M25+E25</f>
        <v>37387.64</v>
      </c>
      <c r="L25" s="132" t="n">
        <f aca="false">F25*1163</f>
        <v>34552.73</v>
      </c>
      <c r="M25" s="132" t="n">
        <f aca="false">G25*9.5</f>
        <v>0</v>
      </c>
      <c r="N25" s="19"/>
      <c r="O25" s="20"/>
      <c r="P25" s="21"/>
    </row>
    <row r="26" customFormat="false" ht="15" hidden="false" customHeight="false" outlineLevel="0" collapsed="false">
      <c r="A26" s="129" t="n">
        <v>20</v>
      </c>
      <c r="B26" s="91" t="s">
        <v>36</v>
      </c>
      <c r="C26" s="130" t="n">
        <v>416</v>
      </c>
      <c r="D26" s="147" t="n">
        <v>2416.8</v>
      </c>
      <c r="E26" s="26" t="n">
        <v>5075.01</v>
      </c>
      <c r="F26" s="26" t="n">
        <v>41.41</v>
      </c>
      <c r="G26" s="211"/>
      <c r="H26" s="26" t="n">
        <v>198.31</v>
      </c>
      <c r="I26" s="26" t="n">
        <v>104.52</v>
      </c>
      <c r="J26" s="131" t="n">
        <f aca="false">K26/D26</f>
        <v>22.0269943727243</v>
      </c>
      <c r="K26" s="132" t="n">
        <f aca="false">L26+M26+E26</f>
        <v>53234.84</v>
      </c>
      <c r="L26" s="132" t="n">
        <f aca="false">F26*1163</f>
        <v>48159.83</v>
      </c>
      <c r="M26" s="132" t="n">
        <f aca="false">G26*9.5</f>
        <v>0</v>
      </c>
      <c r="N26" s="19"/>
      <c r="O26" s="20"/>
      <c r="P26" s="21"/>
    </row>
    <row r="27" customFormat="false" ht="15" hidden="false" customHeight="false" outlineLevel="0" collapsed="false">
      <c r="A27" s="129" t="n">
        <v>21</v>
      </c>
      <c r="B27" s="91" t="s">
        <v>37</v>
      </c>
      <c r="C27" s="130" t="n">
        <v>386</v>
      </c>
      <c r="D27" s="147" t="n">
        <v>2129.7</v>
      </c>
      <c r="E27" s="26" t="n">
        <v>3674.91</v>
      </c>
      <c r="F27" s="134" t="n">
        <v>41.63</v>
      </c>
      <c r="G27" s="211"/>
      <c r="H27" s="26" t="n">
        <v>65.97</v>
      </c>
      <c r="I27" s="26" t="n">
        <v>61.34</v>
      </c>
      <c r="J27" s="131" t="n">
        <f aca="false">K27/D27</f>
        <v>24.4591256984552</v>
      </c>
      <c r="K27" s="132" t="n">
        <f aca="false">L27+M27+E27</f>
        <v>52090.6</v>
      </c>
      <c r="L27" s="132" t="n">
        <f aca="false">F27*1163</f>
        <v>48415.69</v>
      </c>
      <c r="M27" s="132" t="n">
        <f aca="false">G27*9.5</f>
        <v>0</v>
      </c>
      <c r="N27" s="19"/>
      <c r="O27" s="20"/>
      <c r="P27" s="21"/>
    </row>
    <row r="28" customFormat="false" ht="15" hidden="false" customHeight="false" outlineLevel="0" collapsed="false">
      <c r="A28" s="129" t="n">
        <v>22</v>
      </c>
      <c r="B28" s="91" t="s">
        <v>38</v>
      </c>
      <c r="C28" s="133" t="n">
        <v>222</v>
      </c>
      <c r="D28" s="147" t="n">
        <v>1803.7</v>
      </c>
      <c r="E28" s="26" t="n">
        <v>3003.9</v>
      </c>
      <c r="F28" s="26" t="n">
        <v>29.42</v>
      </c>
      <c r="G28" s="211"/>
      <c r="H28" s="26" t="n">
        <v>35.87</v>
      </c>
      <c r="I28" s="26" t="n">
        <v>33.88</v>
      </c>
      <c r="J28" s="131" t="n">
        <f aca="false">K28/D28</f>
        <v>20.6350058213672</v>
      </c>
      <c r="K28" s="132" t="n">
        <f aca="false">L28+M28+E28</f>
        <v>37219.36</v>
      </c>
      <c r="L28" s="132" t="n">
        <f aca="false">F28*1163</f>
        <v>34215.46</v>
      </c>
      <c r="M28" s="132" t="n">
        <f aca="false">G28*9.5</f>
        <v>0</v>
      </c>
      <c r="N28" s="19"/>
      <c r="O28" s="20"/>
      <c r="P28" s="21"/>
    </row>
    <row r="29" customFormat="false" ht="15" hidden="false" customHeight="false" outlineLevel="0" collapsed="false">
      <c r="A29" s="129" t="n">
        <v>23</v>
      </c>
      <c r="B29" s="91" t="s">
        <v>39</v>
      </c>
      <c r="C29" s="130" t="n">
        <v>48</v>
      </c>
      <c r="D29" s="147" t="n">
        <v>530</v>
      </c>
      <c r="E29" s="26" t="n">
        <v>1069.14</v>
      </c>
      <c r="F29" s="26"/>
      <c r="G29" s="211"/>
      <c r="H29" s="26" t="n">
        <v>13.3</v>
      </c>
      <c r="I29" s="134"/>
      <c r="J29" s="131" t="n">
        <f aca="false">K29/D29</f>
        <v>2.01724528301887</v>
      </c>
      <c r="K29" s="132" t="n">
        <f aca="false">L29+M29+E29</f>
        <v>1069.14</v>
      </c>
      <c r="L29" s="132" t="n">
        <f aca="false">F29*1163</f>
        <v>0</v>
      </c>
      <c r="M29" s="132" t="n">
        <f aca="false">G29*9.5</f>
        <v>0</v>
      </c>
      <c r="N29" s="19"/>
      <c r="O29" s="20"/>
      <c r="P29" s="21"/>
    </row>
    <row r="30" customFormat="false" ht="15" hidden="false" customHeight="false" outlineLevel="0" collapsed="false">
      <c r="A30" s="129" t="n">
        <v>24</v>
      </c>
      <c r="B30" s="91" t="s">
        <v>40</v>
      </c>
      <c r="C30" s="130" t="n">
        <v>360</v>
      </c>
      <c r="D30" s="147" t="n">
        <v>2274.9</v>
      </c>
      <c r="E30" s="26" t="n">
        <v>4242.6</v>
      </c>
      <c r="F30" s="134" t="n">
        <v>32.54</v>
      </c>
      <c r="G30" s="211"/>
      <c r="H30" s="26" t="n">
        <v>97.41</v>
      </c>
      <c r="I30" s="134"/>
      <c r="J30" s="131" t="n">
        <f aca="false">K30/D30</f>
        <v>18.5004263923689</v>
      </c>
      <c r="K30" s="132" t="n">
        <f aca="false">L30+M30+E30</f>
        <v>42086.62</v>
      </c>
      <c r="L30" s="132" t="n">
        <f aca="false">F30*1163</f>
        <v>37844.02</v>
      </c>
      <c r="M30" s="132" t="n">
        <f aca="false">G30*9.5</f>
        <v>0</v>
      </c>
      <c r="N30" s="19"/>
      <c r="O30" s="20"/>
      <c r="P30" s="21"/>
    </row>
    <row r="31" customFormat="false" ht="15" hidden="false" customHeight="false" outlineLevel="0" collapsed="false">
      <c r="A31" s="129" t="n">
        <v>25</v>
      </c>
      <c r="B31" s="91" t="s">
        <v>41</v>
      </c>
      <c r="C31" s="130" t="n">
        <v>337</v>
      </c>
      <c r="D31" s="147" t="n">
        <v>1988</v>
      </c>
      <c r="E31" s="26" t="n">
        <v>2720.19</v>
      </c>
      <c r="F31" s="26" t="n">
        <v>23.25</v>
      </c>
      <c r="G31" s="211"/>
      <c r="H31" s="26" t="n">
        <v>140.16</v>
      </c>
      <c r="I31" s="26" t="n">
        <v>42.58</v>
      </c>
      <c r="J31" s="131" t="n">
        <f aca="false">K31/D31</f>
        <v>14.9697887323944</v>
      </c>
      <c r="K31" s="132" t="n">
        <f aca="false">L31+M31+E31</f>
        <v>29759.94</v>
      </c>
      <c r="L31" s="132" t="n">
        <f aca="false">F31*1163</f>
        <v>27039.75</v>
      </c>
      <c r="M31" s="132" t="n">
        <f aca="false">G31*9.5</f>
        <v>0</v>
      </c>
      <c r="N31" s="19"/>
      <c r="O31" s="20"/>
      <c r="P31" s="21"/>
    </row>
    <row r="32" customFormat="false" ht="15" hidden="false" customHeight="false" outlineLevel="0" collapsed="false">
      <c r="A32" s="129" t="n">
        <v>26</v>
      </c>
      <c r="B32" s="91" t="s">
        <v>42</v>
      </c>
      <c r="C32" s="130" t="n">
        <v>209</v>
      </c>
      <c r="D32" s="147" t="n">
        <v>1514.6</v>
      </c>
      <c r="E32" s="26" t="n">
        <v>4574.23</v>
      </c>
      <c r="F32" s="26" t="n">
        <v>16.41</v>
      </c>
      <c r="G32" s="211"/>
      <c r="H32" s="26" t="n">
        <v>117</v>
      </c>
      <c r="I32" s="134"/>
      <c r="J32" s="131" t="n">
        <f aca="false">K32/D32</f>
        <v>15.6206655222501</v>
      </c>
      <c r="K32" s="132" t="n">
        <f aca="false">L32+M32+E32</f>
        <v>23659.06</v>
      </c>
      <c r="L32" s="132" t="n">
        <f aca="false">F32*1163</f>
        <v>19084.83</v>
      </c>
      <c r="M32" s="132" t="n">
        <f aca="false">G32*9.5</f>
        <v>0</v>
      </c>
      <c r="N32" s="19"/>
      <c r="O32" s="20"/>
      <c r="P32" s="21"/>
    </row>
    <row r="33" customFormat="false" ht="15" hidden="false" customHeight="false" outlineLevel="0" collapsed="false">
      <c r="A33" s="129" t="n">
        <v>27</v>
      </c>
      <c r="B33" s="91" t="s">
        <v>43</v>
      </c>
      <c r="C33" s="130" t="n">
        <v>315</v>
      </c>
      <c r="D33" s="147" t="n">
        <v>2129.7</v>
      </c>
      <c r="E33" s="26" t="n">
        <v>2870.87</v>
      </c>
      <c r="F33" s="134" t="n">
        <v>35.34</v>
      </c>
      <c r="G33" s="211"/>
      <c r="H33" s="26" t="n">
        <v>140.74</v>
      </c>
      <c r="I33" s="26" t="n">
        <v>54.41</v>
      </c>
      <c r="J33" s="131" t="n">
        <f aca="false">K33/D33</f>
        <v>20.6467061088416</v>
      </c>
      <c r="K33" s="132" t="n">
        <f aca="false">L33+M33+E33</f>
        <v>43971.29</v>
      </c>
      <c r="L33" s="132" t="n">
        <f aca="false">F33*1163</f>
        <v>41100.42</v>
      </c>
      <c r="M33" s="132" t="n">
        <f aca="false">G33*9.5</f>
        <v>0</v>
      </c>
      <c r="N33" s="19"/>
      <c r="O33" s="20"/>
      <c r="P33" s="21"/>
      <c r="S33" s="21"/>
    </row>
    <row r="34" customFormat="false" ht="15" hidden="false" customHeight="false" outlineLevel="0" collapsed="false">
      <c r="A34" s="129" t="n">
        <v>28</v>
      </c>
      <c r="B34" s="91" t="s">
        <v>44</v>
      </c>
      <c r="C34" s="130" t="n">
        <v>307</v>
      </c>
      <c r="D34" s="147" t="n">
        <v>1798.9</v>
      </c>
      <c r="E34" s="26" t="n">
        <v>2047.07</v>
      </c>
      <c r="F34" s="26" t="n">
        <v>39.22</v>
      </c>
      <c r="G34" s="211"/>
      <c r="H34" s="26" t="n">
        <v>35.87</v>
      </c>
      <c r="I34" s="134"/>
      <c r="J34" s="131" t="n">
        <f aca="false">K34/D34</f>
        <v>26.4939296236589</v>
      </c>
      <c r="K34" s="132" t="n">
        <f aca="false">L34+M34+E34</f>
        <v>47659.93</v>
      </c>
      <c r="L34" s="132" t="n">
        <f aca="false">F34*1163</f>
        <v>45612.86</v>
      </c>
      <c r="M34" s="132" t="n">
        <f aca="false">G34*9.5</f>
        <v>0</v>
      </c>
      <c r="N34" s="19"/>
      <c r="O34" s="20"/>
      <c r="P34" s="21"/>
    </row>
    <row r="35" customFormat="false" ht="15" hidden="false" customHeight="false" outlineLevel="0" collapsed="false">
      <c r="A35" s="129" t="n">
        <v>29</v>
      </c>
      <c r="B35" s="91" t="s">
        <v>45</v>
      </c>
      <c r="C35" s="130" t="n">
        <v>330</v>
      </c>
      <c r="D35" s="147" t="n">
        <v>2389.8</v>
      </c>
      <c r="E35" s="26" t="n">
        <v>4843.54</v>
      </c>
      <c r="F35" s="26" t="n">
        <v>25.89</v>
      </c>
      <c r="G35" s="211"/>
      <c r="H35" s="26" t="n">
        <v>124.95</v>
      </c>
      <c r="I35" s="26" t="n">
        <v>61.74</v>
      </c>
      <c r="J35" s="131" t="n">
        <f aca="false">K35/D35</f>
        <v>14.626165369487</v>
      </c>
      <c r="K35" s="132" t="n">
        <f aca="false">L35+M35+E35</f>
        <v>34953.61</v>
      </c>
      <c r="L35" s="132" t="n">
        <f aca="false">F35*1163</f>
        <v>30110.07</v>
      </c>
      <c r="M35" s="132" t="n">
        <f aca="false">G35*9.5</f>
        <v>0</v>
      </c>
      <c r="N35" s="19"/>
      <c r="O35" s="20"/>
      <c r="P35" s="21"/>
    </row>
    <row r="36" customFormat="false" ht="15" hidden="false" customHeight="false" outlineLevel="0" collapsed="false">
      <c r="A36" s="129" t="n">
        <v>30</v>
      </c>
      <c r="B36" s="91" t="s">
        <v>46</v>
      </c>
      <c r="C36" s="130" t="n">
        <v>324</v>
      </c>
      <c r="D36" s="147" t="n">
        <v>2274.9</v>
      </c>
      <c r="E36" s="26" t="n">
        <v>2908.9</v>
      </c>
      <c r="F36" s="134" t="n">
        <v>5.56</v>
      </c>
      <c r="G36" s="211"/>
      <c r="H36" s="26" t="n">
        <v>82.25</v>
      </c>
      <c r="I36" s="26" t="n">
        <v>33.71</v>
      </c>
      <c r="J36" s="131" t="n">
        <f aca="false">K36/D36</f>
        <v>4.12113939074245</v>
      </c>
      <c r="K36" s="132" t="n">
        <f aca="false">L36+M36+E36</f>
        <v>9375.18</v>
      </c>
      <c r="L36" s="132" t="n">
        <f aca="false">F36*1163</f>
        <v>6466.28</v>
      </c>
      <c r="M36" s="132" t="n">
        <f aca="false">G36*9.5</f>
        <v>0</v>
      </c>
      <c r="N36" s="19"/>
      <c r="O36" s="20"/>
      <c r="P36" s="21"/>
    </row>
    <row r="37" customFormat="false" ht="15" hidden="false" customHeight="false" outlineLevel="0" collapsed="false">
      <c r="A37" s="129" t="n">
        <v>31</v>
      </c>
      <c r="B37" s="91" t="s">
        <v>47</v>
      </c>
      <c r="C37" s="130" t="n">
        <v>124</v>
      </c>
      <c r="D37" s="147" t="n">
        <v>1098.2</v>
      </c>
      <c r="E37" s="26" t="n">
        <v>1405.12</v>
      </c>
      <c r="F37" s="26" t="n">
        <v>16.95</v>
      </c>
      <c r="G37" s="211"/>
      <c r="H37" s="26" t="n">
        <v>30.42</v>
      </c>
      <c r="I37" s="26" t="n">
        <v>16.82</v>
      </c>
      <c r="J37" s="131" t="n">
        <f aca="false">K37/D37</f>
        <v>19.2296211983245</v>
      </c>
      <c r="K37" s="132" t="n">
        <f aca="false">L37+M37+E37</f>
        <v>21117.97</v>
      </c>
      <c r="L37" s="132" t="n">
        <f aca="false">F37*1163</f>
        <v>19712.85</v>
      </c>
      <c r="M37" s="132" t="n">
        <f aca="false">G37*9.5</f>
        <v>0</v>
      </c>
      <c r="N37" s="19"/>
      <c r="O37" s="20"/>
      <c r="P37" s="21"/>
    </row>
    <row r="38" customFormat="false" ht="15" hidden="false" customHeight="false" outlineLevel="0" collapsed="false">
      <c r="A38" s="129" t="n">
        <v>32</v>
      </c>
      <c r="B38" s="91" t="s">
        <v>48</v>
      </c>
      <c r="C38" s="130" t="n">
        <v>364</v>
      </c>
      <c r="D38" s="147" t="n">
        <v>2103.2</v>
      </c>
      <c r="E38" s="26" t="n">
        <v>3353.83</v>
      </c>
      <c r="F38" s="26" t="n">
        <v>38.84</v>
      </c>
      <c r="G38" s="211"/>
      <c r="H38" s="26" t="n">
        <v>89.65</v>
      </c>
      <c r="I38" s="26" t="n">
        <v>22.17</v>
      </c>
      <c r="J38" s="131" t="n">
        <f aca="false">K38/D38</f>
        <v>23.0718666793458</v>
      </c>
      <c r="K38" s="132" t="n">
        <f aca="false">L38+M38+E38</f>
        <v>48524.75</v>
      </c>
      <c r="L38" s="132" t="n">
        <f aca="false">F38*1163</f>
        <v>45170.92</v>
      </c>
      <c r="M38" s="132" t="n">
        <f aca="false">G38*9.5</f>
        <v>0</v>
      </c>
      <c r="N38" s="19"/>
      <c r="O38" s="20"/>
      <c r="P38" s="21"/>
      <c r="S38" s="28"/>
    </row>
    <row r="39" customFormat="false" ht="15" hidden="false" customHeight="false" outlineLevel="0" collapsed="false">
      <c r="A39" s="129" t="n">
        <v>33</v>
      </c>
      <c r="B39" s="91" t="s">
        <v>49</v>
      </c>
      <c r="C39" s="130" t="n">
        <v>378</v>
      </c>
      <c r="D39" s="147" t="n">
        <v>2104</v>
      </c>
      <c r="E39" s="26" t="n">
        <v>3690.66</v>
      </c>
      <c r="F39" s="134" t="n">
        <v>30.69</v>
      </c>
      <c r="G39" s="211"/>
      <c r="H39" s="26" t="n">
        <v>68.86</v>
      </c>
      <c r="I39" s="26" t="n">
        <v>73.5</v>
      </c>
      <c r="J39" s="131" t="n">
        <f aca="false">K39/D39</f>
        <v>18.7182176806084</v>
      </c>
      <c r="K39" s="132" t="n">
        <f aca="false">L39+M39+E39</f>
        <v>39383.13</v>
      </c>
      <c r="L39" s="132" t="n">
        <f aca="false">F39*1163</f>
        <v>35692.47</v>
      </c>
      <c r="M39" s="132" t="n">
        <f aca="false">G39*9.5</f>
        <v>0</v>
      </c>
      <c r="N39" s="19"/>
      <c r="O39" s="20"/>
      <c r="P39" s="21"/>
    </row>
    <row r="40" customFormat="false" ht="15" hidden="false" customHeight="false" outlineLevel="0" collapsed="false">
      <c r="A40" s="129" t="n">
        <v>34</v>
      </c>
      <c r="B40" s="91" t="s">
        <v>50</v>
      </c>
      <c r="C40" s="130" t="n">
        <v>54</v>
      </c>
      <c r="D40" s="147" t="n">
        <v>1066.2</v>
      </c>
      <c r="E40" s="26" t="n">
        <v>3348.77</v>
      </c>
      <c r="F40" s="26" t="n">
        <v>9.86</v>
      </c>
      <c r="G40" s="211"/>
      <c r="H40" s="211"/>
      <c r="I40" s="134"/>
      <c r="J40" s="131" t="n">
        <f aca="false">K40/D40</f>
        <v>13.8960326392797</v>
      </c>
      <c r="K40" s="132" t="n">
        <f aca="false">L40+M40+E40</f>
        <v>14815.95</v>
      </c>
      <c r="L40" s="132" t="n">
        <f aca="false">F40*1163</f>
        <v>11467.18</v>
      </c>
      <c r="M40" s="132" t="n">
        <f aca="false">G40*9.5</f>
        <v>0</v>
      </c>
      <c r="N40" s="19"/>
      <c r="O40" s="20"/>
      <c r="P40" s="21"/>
      <c r="S40" s="28"/>
    </row>
    <row r="41" customFormat="false" ht="15" hidden="false" customHeight="false" outlineLevel="0" collapsed="false">
      <c r="A41" s="129" t="n">
        <v>35</v>
      </c>
      <c r="B41" s="91" t="s">
        <v>51</v>
      </c>
      <c r="C41" s="130" t="n">
        <v>43</v>
      </c>
      <c r="D41" s="147" t="n">
        <v>550</v>
      </c>
      <c r="E41" s="26" t="n">
        <v>1635.21</v>
      </c>
      <c r="F41" s="26"/>
      <c r="G41" s="26" t="n">
        <v>845.63</v>
      </c>
      <c r="H41" s="26" t="n">
        <v>17.23</v>
      </c>
      <c r="I41" s="134"/>
      <c r="J41" s="131" t="n">
        <f aca="false">K41/D41</f>
        <v>17.5794454545455</v>
      </c>
      <c r="K41" s="132" t="n">
        <f aca="false">L41+M41+E41</f>
        <v>9668.695</v>
      </c>
      <c r="L41" s="132" t="n">
        <f aca="false">F41*1163</f>
        <v>0</v>
      </c>
      <c r="M41" s="132" t="n">
        <f aca="false">G41*9.5</f>
        <v>8033.485</v>
      </c>
      <c r="N41" s="19"/>
      <c r="O41" s="20"/>
      <c r="P41" s="21"/>
    </row>
    <row r="42" customFormat="false" ht="15" hidden="false" customHeight="false" outlineLevel="0" collapsed="false">
      <c r="A42" s="129" t="n">
        <v>36</v>
      </c>
      <c r="B42" s="91" t="s">
        <v>52</v>
      </c>
      <c r="C42" s="130" t="n">
        <v>382</v>
      </c>
      <c r="D42" s="147" t="n">
        <v>2436.4</v>
      </c>
      <c r="E42" s="26" t="n">
        <v>4213.65</v>
      </c>
      <c r="F42" s="134" t="n">
        <v>27.94</v>
      </c>
      <c r="G42" s="211"/>
      <c r="H42" s="26" t="n">
        <v>119.93</v>
      </c>
      <c r="I42" s="26" t="n">
        <v>73.63</v>
      </c>
      <c r="J42" s="131" t="n">
        <f aca="false">K42/D42</f>
        <v>15.0664381874897</v>
      </c>
      <c r="K42" s="132" t="n">
        <f aca="false">L42+M42+E42</f>
        <v>36707.87</v>
      </c>
      <c r="L42" s="132" t="n">
        <f aca="false">F42*1163</f>
        <v>32494.22</v>
      </c>
      <c r="M42" s="132" t="n">
        <f aca="false">G42*9.5</f>
        <v>0</v>
      </c>
      <c r="N42" s="19"/>
      <c r="O42" s="20"/>
      <c r="P42" s="21"/>
    </row>
    <row r="43" customFormat="false" ht="15" hidden="false" customHeight="false" outlineLevel="0" collapsed="false">
      <c r="A43" s="129" t="n">
        <v>37</v>
      </c>
      <c r="B43" s="91" t="s">
        <v>53</v>
      </c>
      <c r="C43" s="130" t="n">
        <v>551</v>
      </c>
      <c r="D43" s="147" t="n">
        <v>2462.1</v>
      </c>
      <c r="E43" s="26" t="n">
        <v>4586</v>
      </c>
      <c r="F43" s="26" t="n">
        <v>27.45</v>
      </c>
      <c r="G43" s="211"/>
      <c r="H43" s="26" t="n">
        <v>127.17</v>
      </c>
      <c r="I43" s="26" t="n">
        <v>107.43</v>
      </c>
      <c r="J43" s="131" t="n">
        <f aca="false">K43/D43</f>
        <v>14.8289468340035</v>
      </c>
      <c r="K43" s="132" t="n">
        <f aca="false">L43+M43+E43</f>
        <v>36510.35</v>
      </c>
      <c r="L43" s="132" t="n">
        <f aca="false">F43*1163</f>
        <v>31924.35</v>
      </c>
      <c r="M43" s="132" t="n">
        <f aca="false">G43*9.5</f>
        <v>0</v>
      </c>
      <c r="N43" s="19"/>
      <c r="O43" s="20"/>
      <c r="P43" s="21"/>
    </row>
    <row r="44" customFormat="false" ht="15" hidden="false" customHeight="false" outlineLevel="0" collapsed="false">
      <c r="A44" s="129" t="n">
        <v>38</v>
      </c>
      <c r="B44" s="91" t="s">
        <v>54</v>
      </c>
      <c r="C44" s="130" t="n">
        <v>213</v>
      </c>
      <c r="D44" s="147" t="n">
        <v>2044.3</v>
      </c>
      <c r="E44" s="26" t="n">
        <v>6454.82</v>
      </c>
      <c r="F44" s="26" t="n">
        <v>34.32</v>
      </c>
      <c r="G44" s="211"/>
      <c r="H44" s="74" t="n">
        <v>133.21</v>
      </c>
      <c r="I44" s="26" t="n">
        <v>0.74</v>
      </c>
      <c r="J44" s="131" t="n">
        <f aca="false">K44/D44</f>
        <v>22.6820818862202</v>
      </c>
      <c r="K44" s="132" t="n">
        <f aca="false">L44+M44+E44</f>
        <v>46368.98</v>
      </c>
      <c r="L44" s="132" t="n">
        <f aca="false">F44*1163</f>
        <v>39914.16</v>
      </c>
      <c r="M44" s="132" t="n">
        <f aca="false">G44*9.5</f>
        <v>0</v>
      </c>
      <c r="N44" s="19"/>
      <c r="O44" s="20"/>
      <c r="P44" s="21"/>
    </row>
    <row r="45" customFormat="false" ht="15" hidden="false" customHeight="false" outlineLevel="0" collapsed="false">
      <c r="A45" s="129" t="n">
        <v>39</v>
      </c>
      <c r="B45" s="91" t="s">
        <v>55</v>
      </c>
      <c r="C45" s="130" t="n">
        <v>359</v>
      </c>
      <c r="D45" s="147" t="n">
        <v>2319.2</v>
      </c>
      <c r="E45" s="26" t="n">
        <v>3682.19</v>
      </c>
      <c r="F45" s="134" t="n">
        <v>27.98</v>
      </c>
      <c r="G45" s="211"/>
      <c r="H45" s="26" t="n">
        <v>148.31</v>
      </c>
      <c r="I45" s="74" t="n">
        <v>231.11</v>
      </c>
      <c r="J45" s="131" t="n">
        <f aca="false">K45/D45</f>
        <v>15.6187176612625</v>
      </c>
      <c r="K45" s="132" t="n">
        <f aca="false">L45+M45+E45</f>
        <v>36222.93</v>
      </c>
      <c r="L45" s="132" t="n">
        <f aca="false">F45*1163</f>
        <v>32540.74</v>
      </c>
      <c r="M45" s="132" t="n">
        <f aca="false">G45*9.5</f>
        <v>0</v>
      </c>
      <c r="N45" s="19"/>
      <c r="O45" s="20"/>
      <c r="P45" s="21"/>
    </row>
    <row r="46" customFormat="false" ht="15" hidden="false" customHeight="false" outlineLevel="0" collapsed="false">
      <c r="A46" s="129" t="n">
        <v>40</v>
      </c>
      <c r="B46" s="91" t="s">
        <v>56</v>
      </c>
      <c r="C46" s="130" t="n">
        <v>185</v>
      </c>
      <c r="D46" s="147" t="n">
        <v>1099.3</v>
      </c>
      <c r="E46" s="26" t="n">
        <v>2366.01</v>
      </c>
      <c r="F46" s="26" t="n">
        <v>12.62</v>
      </c>
      <c r="G46" s="211"/>
      <c r="H46" s="26" t="n">
        <v>59.39</v>
      </c>
      <c r="I46" s="134"/>
      <c r="J46" s="131" t="n">
        <f aca="false">K46/D46</f>
        <v>15.5035659055763</v>
      </c>
      <c r="K46" s="132" t="n">
        <f aca="false">L46+M46+E46</f>
        <v>17043.07</v>
      </c>
      <c r="L46" s="132" t="n">
        <f aca="false">F46*1163</f>
        <v>14677.06</v>
      </c>
      <c r="M46" s="132" t="n">
        <f aca="false">G46*9.5</f>
        <v>0</v>
      </c>
      <c r="N46" s="19"/>
      <c r="O46" s="20"/>
      <c r="P46" s="21"/>
    </row>
    <row r="47" customFormat="false" ht="15" hidden="false" customHeight="false" outlineLevel="0" collapsed="false">
      <c r="A47" s="129" t="n">
        <v>41</v>
      </c>
      <c r="B47" s="91" t="s">
        <v>57</v>
      </c>
      <c r="C47" s="130" t="n">
        <v>307</v>
      </c>
      <c r="D47" s="147" t="n">
        <v>2129.7</v>
      </c>
      <c r="E47" s="26" t="n">
        <v>3006.95</v>
      </c>
      <c r="F47" s="26" t="n">
        <v>25.64</v>
      </c>
      <c r="G47" s="211"/>
      <c r="H47" s="26" t="n">
        <v>105.58</v>
      </c>
      <c r="I47" s="26" t="n">
        <v>62.64</v>
      </c>
      <c r="J47" s="131" t="n">
        <f aca="false">K47/D47</f>
        <v>15.413565290886</v>
      </c>
      <c r="K47" s="132" t="n">
        <f aca="false">L47+M47+E47</f>
        <v>32826.27</v>
      </c>
      <c r="L47" s="132" t="n">
        <f aca="false">F47*1163</f>
        <v>29819.32</v>
      </c>
      <c r="M47" s="132" t="n">
        <f aca="false">G47*9.5</f>
        <v>0</v>
      </c>
      <c r="N47" s="19"/>
      <c r="O47" s="20"/>
      <c r="P47" s="21"/>
    </row>
    <row r="48" customFormat="false" ht="15" hidden="false" customHeight="false" outlineLevel="0" collapsed="false">
      <c r="A48" s="129" t="n">
        <v>42</v>
      </c>
      <c r="B48" s="91" t="s">
        <v>58</v>
      </c>
      <c r="C48" s="130" t="n">
        <v>228</v>
      </c>
      <c r="D48" s="147" t="n">
        <v>1413.6</v>
      </c>
      <c r="E48" s="26" t="n">
        <v>3649.46</v>
      </c>
      <c r="F48" s="134" t="n">
        <v>16.03</v>
      </c>
      <c r="G48" s="211"/>
      <c r="H48" s="26" t="n">
        <v>95.39</v>
      </c>
      <c r="I48" s="134"/>
      <c r="J48" s="131" t="n">
        <f aca="false">K48/D48</f>
        <v>15.7699136955291</v>
      </c>
      <c r="K48" s="132" t="n">
        <f aca="false">L48+M48+E48</f>
        <v>22292.35</v>
      </c>
      <c r="L48" s="132" t="n">
        <f aca="false">F48*1163</f>
        <v>18642.89</v>
      </c>
      <c r="M48" s="132" t="n">
        <f aca="false">G48*9.5</f>
        <v>0</v>
      </c>
      <c r="N48" s="19"/>
      <c r="O48" s="20"/>
      <c r="P48" s="21"/>
    </row>
    <row r="49" customFormat="false" ht="15" hidden="false" customHeight="false" outlineLevel="0" collapsed="false">
      <c r="A49" s="129" t="n">
        <v>43</v>
      </c>
      <c r="B49" s="91" t="s">
        <v>59</v>
      </c>
      <c r="C49" s="130" t="n">
        <v>207</v>
      </c>
      <c r="D49" s="147" t="n">
        <v>896.8</v>
      </c>
      <c r="E49" s="26" t="n">
        <v>10499.77</v>
      </c>
      <c r="F49" s="26"/>
      <c r="G49" s="211"/>
      <c r="H49" s="26" t="n">
        <v>67.52</v>
      </c>
      <c r="I49" s="26"/>
      <c r="J49" s="131" t="n">
        <f aca="false">K49/D49</f>
        <v>11.7080396966994</v>
      </c>
      <c r="K49" s="132" t="n">
        <f aca="false">L49+M49+E49</f>
        <v>10499.77</v>
      </c>
      <c r="L49" s="132" t="n">
        <f aca="false">F49*1163</f>
        <v>0</v>
      </c>
      <c r="M49" s="132" t="n">
        <f aca="false">G49*9.5</f>
        <v>0</v>
      </c>
      <c r="N49" s="19"/>
      <c r="O49" s="20"/>
      <c r="P49" s="21"/>
    </row>
    <row r="50" customFormat="false" ht="15" hidden="false" customHeight="false" outlineLevel="0" collapsed="false">
      <c r="A50" s="129" t="n">
        <v>44</v>
      </c>
      <c r="B50" s="91" t="s">
        <v>60</v>
      </c>
      <c r="C50" s="130" t="n">
        <v>450</v>
      </c>
      <c r="D50" s="147" t="n">
        <v>2462.18</v>
      </c>
      <c r="E50" s="26" t="n">
        <v>4673.89</v>
      </c>
      <c r="F50" s="26" t="n">
        <v>22.5</v>
      </c>
      <c r="G50" s="211"/>
      <c r="H50" s="26" t="n">
        <v>122.76</v>
      </c>
      <c r="I50" s="74" t="n">
        <v>46.75</v>
      </c>
      <c r="J50" s="131" t="n">
        <f aca="false">K50/D50</f>
        <v>12.5260500856964</v>
      </c>
      <c r="K50" s="132" t="n">
        <f aca="false">L50+M50+E50</f>
        <v>30841.39</v>
      </c>
      <c r="L50" s="132" t="n">
        <f aca="false">F50*1163</f>
        <v>26167.5</v>
      </c>
      <c r="M50" s="132" t="n">
        <f aca="false">G50*9.5</f>
        <v>0</v>
      </c>
      <c r="N50" s="19"/>
      <c r="O50" s="20"/>
      <c r="P50" s="21"/>
    </row>
    <row r="51" customFormat="false" ht="15" hidden="false" customHeight="false" outlineLevel="0" collapsed="false">
      <c r="A51" s="129" t="n">
        <v>45</v>
      </c>
      <c r="B51" s="91" t="s">
        <v>61</v>
      </c>
      <c r="C51" s="130" t="n">
        <v>220</v>
      </c>
      <c r="D51" s="147" t="n">
        <v>1330</v>
      </c>
      <c r="E51" s="26" t="n">
        <v>2201.47</v>
      </c>
      <c r="F51" s="134" t="n">
        <v>9</v>
      </c>
      <c r="G51" s="211"/>
      <c r="H51" s="26" t="n">
        <v>95.39</v>
      </c>
      <c r="I51" s="134"/>
      <c r="J51" s="131" t="n">
        <f aca="false">K51/D51</f>
        <v>9.52516541353383</v>
      </c>
      <c r="K51" s="132" t="n">
        <f aca="false">L51+M51+E51</f>
        <v>12668.47</v>
      </c>
      <c r="L51" s="132" t="n">
        <f aca="false">F51*1163</f>
        <v>10467</v>
      </c>
      <c r="M51" s="132" t="n">
        <f aca="false">G51*9.5</f>
        <v>0</v>
      </c>
      <c r="N51" s="19"/>
      <c r="O51" s="20"/>
      <c r="P51" s="21"/>
    </row>
    <row r="52" customFormat="false" ht="15" hidden="false" customHeight="false" outlineLevel="0" collapsed="false">
      <c r="A52" s="129" t="n">
        <v>46</v>
      </c>
      <c r="B52" s="91" t="s">
        <v>62</v>
      </c>
      <c r="C52" s="130" t="n">
        <v>350</v>
      </c>
      <c r="D52" s="147" t="n">
        <v>2831.4</v>
      </c>
      <c r="E52" s="26" t="n">
        <v>5756.07</v>
      </c>
      <c r="F52" s="26" t="n">
        <v>25.18</v>
      </c>
      <c r="G52" s="211"/>
      <c r="H52" s="26" t="n">
        <v>87.76</v>
      </c>
      <c r="I52" s="26" t="n">
        <v>44.89</v>
      </c>
      <c r="J52" s="131" t="n">
        <f aca="false">K52/D52</f>
        <v>12.3756480892845</v>
      </c>
      <c r="K52" s="132" t="n">
        <f aca="false">L52+M52+E52</f>
        <v>35040.41</v>
      </c>
      <c r="L52" s="132" t="n">
        <f aca="false">F52*1163</f>
        <v>29284.34</v>
      </c>
      <c r="M52" s="132" t="n">
        <f aca="false">G52*9.5</f>
        <v>0</v>
      </c>
      <c r="N52" s="19"/>
      <c r="O52" s="20"/>
      <c r="P52" s="21"/>
    </row>
    <row r="53" customFormat="false" ht="15" hidden="false" customHeight="false" outlineLevel="0" collapsed="false">
      <c r="A53" s="129" t="n">
        <v>47</v>
      </c>
      <c r="B53" s="91" t="s">
        <v>63</v>
      </c>
      <c r="C53" s="130" t="n">
        <v>320</v>
      </c>
      <c r="D53" s="147" t="n">
        <v>1642.5</v>
      </c>
      <c r="E53" s="26" t="n">
        <v>3190.12</v>
      </c>
      <c r="F53" s="26" t="n">
        <v>38.29</v>
      </c>
      <c r="G53" s="211"/>
      <c r="H53" s="26" t="n">
        <v>27.79</v>
      </c>
      <c r="I53" s="134"/>
      <c r="J53" s="131" t="n">
        <f aca="false">K53/D53</f>
        <v>29.0541187214612</v>
      </c>
      <c r="K53" s="132" t="n">
        <f aca="false">L53+M53+E53</f>
        <v>47721.39</v>
      </c>
      <c r="L53" s="132" t="n">
        <f aca="false">F53*1163</f>
        <v>44531.27</v>
      </c>
      <c r="M53" s="132" t="n">
        <f aca="false">G53*9.5</f>
        <v>0</v>
      </c>
      <c r="N53" s="19"/>
      <c r="O53" s="20"/>
      <c r="P53" s="21"/>
    </row>
    <row r="54" customFormat="false" ht="15" hidden="false" customHeight="false" outlineLevel="0" collapsed="false">
      <c r="A54" s="129" t="n">
        <v>48</v>
      </c>
      <c r="B54" s="91" t="s">
        <v>64</v>
      </c>
      <c r="C54" s="130" t="n">
        <v>464</v>
      </c>
      <c r="D54" s="147" t="n">
        <v>2437.4</v>
      </c>
      <c r="E54" s="26" t="n">
        <v>5451.62</v>
      </c>
      <c r="F54" s="134" t="n">
        <v>31.09</v>
      </c>
      <c r="G54" s="211"/>
      <c r="H54" s="26" t="n">
        <v>211.93</v>
      </c>
      <c r="I54" s="26"/>
      <c r="J54" s="131" t="n">
        <f aca="false">K54/D54</f>
        <v>17.071178304751</v>
      </c>
      <c r="K54" s="132" t="n">
        <f aca="false">L54+M54+E54</f>
        <v>41609.29</v>
      </c>
      <c r="L54" s="132" t="n">
        <f aca="false">F54*1163</f>
        <v>36157.67</v>
      </c>
      <c r="M54" s="132" t="n">
        <f aca="false">G54*9.5</f>
        <v>0</v>
      </c>
      <c r="N54" s="19"/>
      <c r="O54" s="20"/>
      <c r="P54" s="21"/>
    </row>
    <row r="55" customFormat="false" ht="15" hidden="false" customHeight="false" outlineLevel="0" collapsed="false">
      <c r="A55" s="129" t="n">
        <v>49</v>
      </c>
      <c r="B55" s="91" t="s">
        <v>65</v>
      </c>
      <c r="C55" s="130" t="n">
        <v>117</v>
      </c>
      <c r="D55" s="147" t="n">
        <v>966</v>
      </c>
      <c r="E55" s="26" t="n">
        <v>1723.38</v>
      </c>
      <c r="F55" s="26" t="n">
        <v>11.62</v>
      </c>
      <c r="G55" s="211"/>
      <c r="H55" s="214"/>
      <c r="I55" s="211"/>
      <c r="J55" s="131" t="n">
        <f aca="false">K55/D55</f>
        <v>15.7737474120083</v>
      </c>
      <c r="K55" s="132" t="n">
        <f aca="false">L55+M55+E55</f>
        <v>15237.44</v>
      </c>
      <c r="L55" s="132" t="n">
        <f aca="false">F55*1163</f>
        <v>13514.06</v>
      </c>
      <c r="M55" s="132" t="n">
        <f aca="false">G55*9.5</f>
        <v>0</v>
      </c>
      <c r="N55" s="19"/>
      <c r="O55" s="20"/>
      <c r="P55" s="21"/>
    </row>
    <row r="56" customFormat="false" ht="15" hidden="false" customHeight="false" outlineLevel="0" collapsed="false">
      <c r="A56" s="137"/>
      <c r="B56" s="138" t="s">
        <v>66</v>
      </c>
      <c r="C56" s="139" t="n">
        <f aca="false">SUM(C7:C55)</f>
        <v>13220</v>
      </c>
      <c r="D56" s="139" t="n">
        <f aca="false">SUM(D7:D55)</f>
        <v>82573.62</v>
      </c>
      <c r="E56" s="140" t="n">
        <f aca="false">SUM(E7:E55)</f>
        <v>170203.42</v>
      </c>
      <c r="F56" s="140" t="n">
        <f aca="false">SUM(F7:F55)</f>
        <v>1153.21</v>
      </c>
      <c r="G56" s="140" t="n">
        <f aca="false">SUM(G7:G55)</f>
        <v>6979.89</v>
      </c>
      <c r="H56" s="140" t="n">
        <f aca="false">SUM(H7:H55)</f>
        <v>4104.95</v>
      </c>
      <c r="I56" s="140" t="n">
        <f aca="false">SUM(I7:I55)</f>
        <v>1668.43</v>
      </c>
      <c r="J56" s="141"/>
      <c r="K56" s="142"/>
      <c r="L56" s="142"/>
      <c r="M56" s="142"/>
      <c r="N56" s="19"/>
      <c r="O56" s="20"/>
      <c r="P56" s="21"/>
    </row>
    <row r="57" customFormat="false" ht="15" hidden="false" customHeight="false" outlineLevel="0" collapsed="false">
      <c r="A57" s="143"/>
      <c r="B57" s="138" t="s">
        <v>67</v>
      </c>
      <c r="C57" s="139"/>
      <c r="D57" s="139"/>
      <c r="E57" s="140"/>
      <c r="F57" s="140"/>
      <c r="G57" s="140"/>
      <c r="H57" s="140"/>
      <c r="I57" s="140"/>
      <c r="J57" s="144" t="n">
        <f aca="false">SUM(J7:J55)/49</f>
        <v>20.1881000438009</v>
      </c>
      <c r="K57" s="142"/>
      <c r="L57" s="142"/>
      <c r="M57" s="142"/>
      <c r="N57" s="19"/>
      <c r="O57" s="20"/>
      <c r="P57" s="21"/>
    </row>
    <row r="58" customFormat="false" ht="15" hidden="false" customHeight="false" outlineLevel="0" collapsed="false">
      <c r="A58" s="125"/>
      <c r="B58" s="125"/>
      <c r="C58" s="125"/>
      <c r="D58" s="125"/>
      <c r="E58" s="124"/>
      <c r="F58" s="124"/>
      <c r="G58" s="124"/>
      <c r="H58" s="124"/>
      <c r="I58" s="124"/>
      <c r="J58" s="124"/>
      <c r="K58" s="124"/>
      <c r="L58" s="124"/>
      <c r="M58" s="124"/>
      <c r="N58" s="19"/>
      <c r="O58" s="20"/>
      <c r="P58" s="21"/>
    </row>
    <row r="59" customFormat="false" ht="15" hidden="false" customHeight="false" outlineLevel="0" collapsed="false">
      <c r="A59" s="125"/>
      <c r="B59" s="125"/>
      <c r="C59" s="125"/>
      <c r="D59" s="125"/>
      <c r="E59" s="124"/>
      <c r="F59" s="124"/>
      <c r="G59" s="124"/>
      <c r="H59" s="124"/>
      <c r="I59" s="124"/>
      <c r="J59" s="124"/>
      <c r="K59" s="124"/>
      <c r="L59" s="124"/>
      <c r="M59" s="124"/>
      <c r="N59" s="19"/>
      <c r="O59" s="20"/>
      <c r="P59" s="21"/>
    </row>
    <row r="60" customFormat="false" ht="13.5" hidden="false" customHeight="true" outlineLevel="0" collapsed="false">
      <c r="A60" s="126" t="s">
        <v>1</v>
      </c>
      <c r="B60" s="127" t="s">
        <v>2</v>
      </c>
      <c r="C60" s="127" t="s">
        <v>3</v>
      </c>
      <c r="D60" s="127" t="s">
        <v>4</v>
      </c>
      <c r="E60" s="126" t="s">
        <v>5</v>
      </c>
      <c r="F60" s="126"/>
      <c r="G60" s="126"/>
      <c r="H60" s="126"/>
      <c r="I60" s="126"/>
      <c r="J60" s="127" t="s">
        <v>6</v>
      </c>
      <c r="K60" s="127" t="s">
        <v>7</v>
      </c>
      <c r="L60" s="127"/>
      <c r="M60" s="127"/>
      <c r="N60" s="19"/>
      <c r="O60" s="20"/>
      <c r="P60" s="21"/>
    </row>
    <row r="61" customFormat="false" ht="35.05" hidden="false" customHeight="false" outlineLevel="0" collapsed="false">
      <c r="A61" s="126"/>
      <c r="B61" s="127"/>
      <c r="C61" s="127"/>
      <c r="D61" s="127"/>
      <c r="E61" s="126" t="s">
        <v>8</v>
      </c>
      <c r="F61" s="126" t="s">
        <v>9</v>
      </c>
      <c r="G61" s="126" t="s">
        <v>10</v>
      </c>
      <c r="H61" s="126" t="s">
        <v>11</v>
      </c>
      <c r="I61" s="126" t="s">
        <v>12</v>
      </c>
      <c r="J61" s="127"/>
      <c r="K61" s="127" t="s">
        <v>13</v>
      </c>
      <c r="L61" s="127" t="s">
        <v>14</v>
      </c>
      <c r="M61" s="127" t="s">
        <v>15</v>
      </c>
      <c r="N61" s="19"/>
      <c r="O61" s="20"/>
      <c r="P61" s="21"/>
    </row>
    <row r="62" customFormat="false" ht="13.5" hidden="false" customHeight="true" outlineLevel="0" collapsed="false">
      <c r="A62" s="128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9"/>
      <c r="O62" s="20"/>
      <c r="P62" s="21"/>
      <c r="Q62" s="1"/>
      <c r="R62" s="1"/>
      <c r="S62" s="1"/>
    </row>
    <row r="63" customFormat="false" ht="15" hidden="false" customHeight="false" outlineLevel="0" collapsed="false">
      <c r="A63" s="129" t="n">
        <v>1</v>
      </c>
      <c r="B63" s="91" t="s">
        <v>69</v>
      </c>
      <c r="C63" s="130" t="n">
        <v>334</v>
      </c>
      <c r="D63" s="147" t="n">
        <v>495</v>
      </c>
      <c r="E63" s="26" t="n">
        <v>4727.5</v>
      </c>
      <c r="F63" s="211"/>
      <c r="G63" s="26" t="n">
        <v>3497.26</v>
      </c>
      <c r="H63" s="26" t="n">
        <v>304.35</v>
      </c>
      <c r="I63" s="134"/>
      <c r="J63" s="131" t="n">
        <f aca="false">K63/D63</f>
        <v>76.6696363636364</v>
      </c>
      <c r="K63" s="132" t="n">
        <f aca="false">L63+M63+E63</f>
        <v>37951.47</v>
      </c>
      <c r="L63" s="132" t="n">
        <f aca="false">F63*1163</f>
        <v>0</v>
      </c>
      <c r="M63" s="132" t="n">
        <f aca="false">G63*9.5</f>
        <v>33223.97</v>
      </c>
      <c r="N63" s="19"/>
      <c r="O63" s="20"/>
      <c r="P63" s="21"/>
    </row>
    <row r="64" customFormat="false" ht="23.85" hidden="false" customHeight="false" outlineLevel="0" collapsed="false">
      <c r="A64" s="129" t="n">
        <v>2</v>
      </c>
      <c r="B64" s="91" t="s">
        <v>70</v>
      </c>
      <c r="C64" s="130" t="n">
        <v>110</v>
      </c>
      <c r="D64" s="147" t="n">
        <v>526.3</v>
      </c>
      <c r="E64" s="26" t="n">
        <v>1907.68</v>
      </c>
      <c r="F64" s="26" t="n">
        <v>9.09</v>
      </c>
      <c r="G64" s="211"/>
      <c r="H64" s="26" t="n">
        <v>28.89</v>
      </c>
      <c r="I64" s="134"/>
      <c r="J64" s="131" t="n">
        <f aca="false">K64/D64</f>
        <v>23.7114763442903</v>
      </c>
      <c r="K64" s="132" t="n">
        <f aca="false">L64+M64+E64</f>
        <v>12479.35</v>
      </c>
      <c r="L64" s="132" t="n">
        <f aca="false">F64*1163</f>
        <v>10571.67</v>
      </c>
      <c r="M64" s="132" t="n">
        <f aca="false">G64*9.5</f>
        <v>0</v>
      </c>
      <c r="N64" s="19"/>
      <c r="O64" s="20"/>
      <c r="P64" s="21"/>
    </row>
    <row r="65" customFormat="false" ht="15" hidden="false" customHeight="false" outlineLevel="0" collapsed="false">
      <c r="A65" s="129" t="n">
        <v>3</v>
      </c>
      <c r="B65" s="91" t="s">
        <v>71</v>
      </c>
      <c r="C65" s="130" t="n">
        <v>601</v>
      </c>
      <c r="D65" s="147" t="n">
        <v>1812.7</v>
      </c>
      <c r="E65" s="26" t="n">
        <v>227.56</v>
      </c>
      <c r="F65" s="26" t="n">
        <v>53.87</v>
      </c>
      <c r="G65" s="211"/>
      <c r="H65" s="26" t="n">
        <v>3.05</v>
      </c>
      <c r="I65" s="134"/>
      <c r="J65" s="131" t="n">
        <f aca="false">K65/D65</f>
        <v>34.6876868759309</v>
      </c>
      <c r="K65" s="132" t="n">
        <f aca="false">L65+M65+E65</f>
        <v>62878.37</v>
      </c>
      <c r="L65" s="132" t="n">
        <f aca="false">F65*1163</f>
        <v>62650.81</v>
      </c>
      <c r="M65" s="132" t="n">
        <f aca="false">G65*9.5</f>
        <v>0</v>
      </c>
      <c r="N65" s="19"/>
      <c r="O65" s="20"/>
      <c r="P65" s="21"/>
    </row>
    <row r="66" customFormat="false" ht="15" hidden="false" customHeight="false" outlineLevel="0" collapsed="false">
      <c r="A66" s="129" t="n">
        <v>4</v>
      </c>
      <c r="B66" s="91" t="s">
        <v>72</v>
      </c>
      <c r="C66" s="130" t="n">
        <v>999</v>
      </c>
      <c r="D66" s="147" t="n">
        <v>4097.4</v>
      </c>
      <c r="E66" s="26" t="n">
        <v>2760.59</v>
      </c>
      <c r="F66" s="134" t="n">
        <v>87.52</v>
      </c>
      <c r="G66" s="211"/>
      <c r="H66" s="26" t="n">
        <v>128.75</v>
      </c>
      <c r="I66" s="134"/>
      <c r="J66" s="131" t="n">
        <f aca="false">K66/D66</f>
        <v>25.5152901840191</v>
      </c>
      <c r="K66" s="132" t="n">
        <f aca="false">L66+M66+E66</f>
        <v>104546.35</v>
      </c>
      <c r="L66" s="132" t="n">
        <f aca="false">F66*1163</f>
        <v>101785.76</v>
      </c>
      <c r="M66" s="132" t="n">
        <f aca="false">G66*9.5</f>
        <v>0</v>
      </c>
      <c r="N66" s="19"/>
      <c r="O66" s="20"/>
      <c r="P66" s="21"/>
    </row>
    <row r="67" customFormat="false" ht="23.85" hidden="false" customHeight="false" outlineLevel="0" collapsed="false">
      <c r="A67" s="129" t="n">
        <v>5</v>
      </c>
      <c r="B67" s="91" t="s">
        <v>73</v>
      </c>
      <c r="C67" s="130" t="n">
        <v>687</v>
      </c>
      <c r="D67" s="147" t="n">
        <v>2717.99</v>
      </c>
      <c r="E67" s="26" t="n">
        <v>1199.44</v>
      </c>
      <c r="F67" s="26" t="n">
        <v>55.62</v>
      </c>
      <c r="G67" s="211"/>
      <c r="H67" s="26" t="n">
        <v>30.8</v>
      </c>
      <c r="I67" s="134"/>
      <c r="J67" s="131" t="n">
        <f aca="false">K67/D67</f>
        <v>24.2405233279004</v>
      </c>
      <c r="K67" s="132" t="n">
        <f aca="false">L67+M67+E67</f>
        <v>65885.5</v>
      </c>
      <c r="L67" s="132" t="n">
        <f aca="false">F67*1163</f>
        <v>64686.06</v>
      </c>
      <c r="M67" s="132" t="n">
        <f aca="false">G67*9.5</f>
        <v>0</v>
      </c>
      <c r="N67" s="19"/>
      <c r="O67" s="20"/>
      <c r="P67" s="21"/>
    </row>
    <row r="68" customFormat="false" ht="15" hidden="false" customHeight="false" outlineLevel="0" collapsed="false">
      <c r="A68" s="129" t="n">
        <v>6</v>
      </c>
      <c r="B68" s="91" t="s">
        <v>74</v>
      </c>
      <c r="C68" s="130" t="n">
        <v>26</v>
      </c>
      <c r="D68" s="147" t="n">
        <v>455.1</v>
      </c>
      <c r="E68" s="26" t="n">
        <v>278.58</v>
      </c>
      <c r="F68" s="26" t="n">
        <v>9.52</v>
      </c>
      <c r="G68" s="211"/>
      <c r="H68" s="26" t="n">
        <v>8.13</v>
      </c>
      <c r="I68" s="134"/>
      <c r="J68" s="131" t="n">
        <f aca="false">K68/D68</f>
        <v>24.9403208086135</v>
      </c>
      <c r="K68" s="132" t="n">
        <f aca="false">L68+M68+E68</f>
        <v>11350.34</v>
      </c>
      <c r="L68" s="132" t="n">
        <f aca="false">F68*1163</f>
        <v>11071.76</v>
      </c>
      <c r="M68" s="132" t="n">
        <f aca="false">G68*9.5</f>
        <v>0</v>
      </c>
      <c r="N68" s="19"/>
      <c r="O68" s="20"/>
      <c r="P68" s="21"/>
    </row>
    <row r="69" customFormat="false" ht="15" hidden="false" customHeight="false" outlineLevel="0" collapsed="false">
      <c r="A69" s="129" t="n">
        <v>7</v>
      </c>
      <c r="B69" s="91" t="s">
        <v>75</v>
      </c>
      <c r="C69" s="130" t="n">
        <v>788</v>
      </c>
      <c r="D69" s="147" t="n">
        <v>6353.7</v>
      </c>
      <c r="E69" s="26" t="n">
        <v>8286.71</v>
      </c>
      <c r="F69" s="134" t="n">
        <v>100.42</v>
      </c>
      <c r="G69" s="211"/>
      <c r="H69" s="26" t="n">
        <v>218.3</v>
      </c>
      <c r="I69" s="26" t="n">
        <v>304</v>
      </c>
      <c r="J69" s="131" t="n">
        <f aca="false">K69/D69</f>
        <v>19.6854069282465</v>
      </c>
      <c r="K69" s="132" t="n">
        <f aca="false">L69+M69+E69</f>
        <v>125075.17</v>
      </c>
      <c r="L69" s="132" t="n">
        <f aca="false">F69*1163</f>
        <v>116788.46</v>
      </c>
      <c r="M69" s="132" t="n">
        <f aca="false">G69*9.5</f>
        <v>0</v>
      </c>
      <c r="N69" s="19"/>
      <c r="O69" s="20"/>
      <c r="P69" s="21"/>
    </row>
    <row r="70" customFormat="false" ht="15" hidden="false" customHeight="false" outlineLevel="0" collapsed="false">
      <c r="A70" s="129" t="n">
        <v>8</v>
      </c>
      <c r="B70" s="91" t="s">
        <v>76</v>
      </c>
      <c r="C70" s="130" t="n">
        <v>1001</v>
      </c>
      <c r="D70" s="147" t="n">
        <v>5467</v>
      </c>
      <c r="E70" s="26" t="n">
        <v>7297.18</v>
      </c>
      <c r="F70" s="26" t="n">
        <v>87.67</v>
      </c>
      <c r="G70" s="211"/>
      <c r="H70" s="26" t="n">
        <v>91.3</v>
      </c>
      <c r="I70" s="26" t="n">
        <v>39.38</v>
      </c>
      <c r="J70" s="131" t="n">
        <f aca="false">K70/D70</f>
        <v>19.9848893360161</v>
      </c>
      <c r="K70" s="132" t="n">
        <f aca="false">L70+M70+E70</f>
        <v>109257.39</v>
      </c>
      <c r="L70" s="132" t="n">
        <f aca="false">F70*1163</f>
        <v>101960.21</v>
      </c>
      <c r="M70" s="132" t="n">
        <f aca="false">G70*9.5</f>
        <v>0</v>
      </c>
      <c r="N70" s="19"/>
      <c r="O70" s="20"/>
      <c r="P70" s="21"/>
    </row>
    <row r="71" customFormat="false" ht="15" hidden="false" customHeight="false" outlineLevel="0" collapsed="false">
      <c r="A71" s="129" t="n">
        <v>9</v>
      </c>
      <c r="B71" s="91" t="s">
        <v>77</v>
      </c>
      <c r="C71" s="130" t="n">
        <v>417</v>
      </c>
      <c r="D71" s="147" t="n">
        <v>2305.1</v>
      </c>
      <c r="E71" s="26" t="n">
        <v>1200.11</v>
      </c>
      <c r="F71" s="26" t="n">
        <v>48.2</v>
      </c>
      <c r="G71" s="211"/>
      <c r="H71" s="26" t="n">
        <v>21.14</v>
      </c>
      <c r="I71" s="134"/>
      <c r="J71" s="131" t="n">
        <f aca="false">K71/D71</f>
        <v>24.83914363802</v>
      </c>
      <c r="K71" s="132" t="n">
        <f aca="false">L71+M71+E71</f>
        <v>57256.71</v>
      </c>
      <c r="L71" s="132" t="n">
        <f aca="false">F71*1163</f>
        <v>56056.6</v>
      </c>
      <c r="M71" s="132" t="n">
        <f aca="false">G71*9.5</f>
        <v>0</v>
      </c>
      <c r="N71" s="19"/>
      <c r="O71" s="20"/>
      <c r="P71" s="21"/>
    </row>
    <row r="72" customFormat="false" ht="15" hidden="false" customHeight="false" outlineLevel="0" collapsed="false">
      <c r="A72" s="129" t="n">
        <v>10</v>
      </c>
      <c r="B72" s="91" t="s">
        <v>78</v>
      </c>
      <c r="C72" s="130" t="n">
        <v>819</v>
      </c>
      <c r="D72" s="147" t="n">
        <v>3510</v>
      </c>
      <c r="E72" s="26" t="n">
        <v>2819.19</v>
      </c>
      <c r="F72" s="134"/>
      <c r="G72" s="26" t="n">
        <v>7884.31</v>
      </c>
      <c r="H72" s="26" t="n">
        <v>58.48</v>
      </c>
      <c r="I72" s="134"/>
      <c r="J72" s="131" t="n">
        <f aca="false">K72/D72</f>
        <v>22.1424886039886</v>
      </c>
      <c r="K72" s="132" t="n">
        <f aca="false">L72+M72+E72</f>
        <v>77720.135</v>
      </c>
      <c r="L72" s="132" t="n">
        <f aca="false">F72*1163</f>
        <v>0</v>
      </c>
      <c r="M72" s="132" t="n">
        <f aca="false">G72*9.5</f>
        <v>74900.945</v>
      </c>
      <c r="N72" s="19"/>
      <c r="O72" s="20"/>
      <c r="P72" s="21"/>
    </row>
    <row r="73" customFormat="false" ht="15" hidden="false" customHeight="false" outlineLevel="0" collapsed="false">
      <c r="A73" s="129" t="n">
        <v>11</v>
      </c>
      <c r="B73" s="91" t="s">
        <v>79</v>
      </c>
      <c r="C73" s="130" t="n">
        <v>282</v>
      </c>
      <c r="D73" s="147" t="n">
        <v>3225</v>
      </c>
      <c r="E73" s="26" t="n">
        <v>4680.92</v>
      </c>
      <c r="F73" s="26" t="n">
        <v>71.38</v>
      </c>
      <c r="G73" s="214"/>
      <c r="H73" s="26" t="n">
        <v>39.18</v>
      </c>
      <c r="I73" s="134"/>
      <c r="J73" s="131" t="n">
        <f aca="false">K73/D73</f>
        <v>27.1925147286822</v>
      </c>
      <c r="K73" s="132" t="n">
        <f aca="false">L73+M73+E73</f>
        <v>87695.86</v>
      </c>
      <c r="L73" s="132" t="n">
        <f aca="false">F73*1163</f>
        <v>83014.94</v>
      </c>
      <c r="M73" s="132" t="n">
        <f aca="false">G73*9.5</f>
        <v>0</v>
      </c>
      <c r="N73" s="19"/>
      <c r="O73" s="20"/>
      <c r="P73" s="21"/>
    </row>
    <row r="74" customFormat="false" ht="15" hidden="false" customHeight="false" outlineLevel="0" collapsed="false">
      <c r="A74" s="129" t="n">
        <v>12</v>
      </c>
      <c r="B74" s="91" t="s">
        <v>80</v>
      </c>
      <c r="C74" s="130" t="n">
        <v>859</v>
      </c>
      <c r="D74" s="147" t="n">
        <v>3975.1</v>
      </c>
      <c r="E74" s="26" t="n">
        <v>3976.36</v>
      </c>
      <c r="F74" s="26" t="n">
        <v>56.8</v>
      </c>
      <c r="G74" s="211"/>
      <c r="H74" s="26" t="n">
        <v>44.1</v>
      </c>
      <c r="I74" s="134"/>
      <c r="J74" s="131" t="n">
        <f aca="false">K74/D74</f>
        <v>17.6183643178788</v>
      </c>
      <c r="K74" s="132" t="n">
        <f aca="false">L74+M74+E74</f>
        <v>70034.76</v>
      </c>
      <c r="L74" s="132" t="n">
        <f aca="false">F74*1163</f>
        <v>66058.4</v>
      </c>
      <c r="M74" s="132" t="n">
        <f aca="false">G74*9.5</f>
        <v>0</v>
      </c>
      <c r="N74" s="19"/>
      <c r="O74" s="20"/>
      <c r="P74" s="21"/>
    </row>
    <row r="75" customFormat="false" ht="15" hidden="false" customHeight="false" outlineLevel="0" collapsed="false">
      <c r="A75" s="129" t="n">
        <v>13</v>
      </c>
      <c r="B75" s="91" t="s">
        <v>81</v>
      </c>
      <c r="C75" s="130" t="n">
        <v>1502</v>
      </c>
      <c r="D75" s="147" t="n">
        <v>5543.9</v>
      </c>
      <c r="E75" s="26" t="n">
        <v>4889.78</v>
      </c>
      <c r="F75" s="134" t="n">
        <v>76.54</v>
      </c>
      <c r="G75" s="211"/>
      <c r="H75" s="26" t="n">
        <v>91.68</v>
      </c>
      <c r="I75" s="134"/>
      <c r="J75" s="131" t="n">
        <f aca="false">K75/D75</f>
        <v>16.9385811432385</v>
      </c>
      <c r="K75" s="132" t="n">
        <f aca="false">L75+M75+E75</f>
        <v>93905.8</v>
      </c>
      <c r="L75" s="132" t="n">
        <f aca="false">F75*1163</f>
        <v>89016.02</v>
      </c>
      <c r="M75" s="132" t="n">
        <f aca="false">G75*9.5</f>
        <v>0</v>
      </c>
      <c r="N75" s="19"/>
      <c r="O75" s="20"/>
      <c r="P75" s="21"/>
    </row>
    <row r="76" customFormat="false" ht="15" hidden="false" customHeight="false" outlineLevel="0" collapsed="false">
      <c r="A76" s="129" t="n">
        <v>14</v>
      </c>
      <c r="B76" s="91" t="s">
        <v>82</v>
      </c>
      <c r="C76" s="130" t="n">
        <v>160</v>
      </c>
      <c r="D76" s="147" t="n">
        <v>1310</v>
      </c>
      <c r="E76" s="26" t="n">
        <v>1408.08</v>
      </c>
      <c r="F76" s="26"/>
      <c r="G76" s="26" t="n">
        <v>2104</v>
      </c>
      <c r="H76" s="134" t="n">
        <v>9.55</v>
      </c>
      <c r="I76" s="134"/>
      <c r="J76" s="131" t="n">
        <f aca="false">K76/D76</f>
        <v>16.3328854961832</v>
      </c>
      <c r="K76" s="132" t="n">
        <f aca="false">L76+M76+E76</f>
        <v>21396.08</v>
      </c>
      <c r="L76" s="132" t="n">
        <f aca="false">F76*1163</f>
        <v>0</v>
      </c>
      <c r="M76" s="132" t="n">
        <f aca="false">G76*9.5</f>
        <v>19988</v>
      </c>
      <c r="N76" s="19"/>
      <c r="O76" s="20"/>
      <c r="P76" s="21"/>
    </row>
    <row r="77" customFormat="false" ht="15" hidden="false" customHeight="false" outlineLevel="0" collapsed="false">
      <c r="A77" s="129" t="n">
        <v>15</v>
      </c>
      <c r="B77" s="91" t="s">
        <v>83</v>
      </c>
      <c r="C77" s="130" t="n">
        <v>483</v>
      </c>
      <c r="D77" s="147" t="n">
        <v>3135</v>
      </c>
      <c r="E77" s="26" t="n">
        <v>7620.24</v>
      </c>
      <c r="F77" s="26" t="n">
        <v>21.77</v>
      </c>
      <c r="G77" s="151" t="n">
        <v>2325.82</v>
      </c>
      <c r="H77" s="26" t="n">
        <v>141.49</v>
      </c>
      <c r="I77" s="134"/>
      <c r="J77" s="131" t="n">
        <f aca="false">K77/D77</f>
        <v>17.5547177033493</v>
      </c>
      <c r="K77" s="132" t="n">
        <f aca="false">L77+M77+E77</f>
        <v>55034.04</v>
      </c>
      <c r="L77" s="132" t="n">
        <f aca="false">F77*1163</f>
        <v>25318.51</v>
      </c>
      <c r="M77" s="132" t="n">
        <f aca="false">G77*9.5</f>
        <v>22095.29</v>
      </c>
      <c r="N77" s="19"/>
      <c r="O77" s="20"/>
      <c r="P77" s="21"/>
    </row>
    <row r="78" customFormat="false" ht="15" hidden="false" customHeight="false" outlineLevel="0" collapsed="false">
      <c r="A78" s="129" t="n">
        <v>16</v>
      </c>
      <c r="B78" s="91" t="s">
        <v>84</v>
      </c>
      <c r="C78" s="130" t="n">
        <v>550</v>
      </c>
      <c r="D78" s="147" t="n">
        <v>1626.9</v>
      </c>
      <c r="E78" s="26" t="n">
        <v>5737.77</v>
      </c>
      <c r="F78" s="134"/>
      <c r="G78" s="26"/>
      <c r="H78" s="134" t="n">
        <v>45.05</v>
      </c>
      <c r="I78" s="134"/>
      <c r="J78" s="131" t="n">
        <f aca="false">K78/D78</f>
        <v>3.52681172782593</v>
      </c>
      <c r="K78" s="132" t="n">
        <f aca="false">L78+M78+E78</f>
        <v>5737.77</v>
      </c>
      <c r="L78" s="132" t="n">
        <f aca="false">F78*1163</f>
        <v>0</v>
      </c>
      <c r="M78" s="132" t="n">
        <f aca="false">G78*9.5</f>
        <v>0</v>
      </c>
      <c r="N78" s="19"/>
      <c r="O78" s="20"/>
      <c r="P78" s="21"/>
    </row>
    <row r="79" customFormat="false" ht="15" hidden="false" customHeight="false" outlineLevel="0" collapsed="false">
      <c r="A79" s="129" t="n">
        <v>17</v>
      </c>
      <c r="B79" s="91" t="s">
        <v>85</v>
      </c>
      <c r="C79" s="130" t="n">
        <v>637</v>
      </c>
      <c r="D79" s="147" t="n">
        <v>5302.9</v>
      </c>
      <c r="E79" s="26" t="n">
        <v>2505.09</v>
      </c>
      <c r="F79" s="26" t="n">
        <v>67.88</v>
      </c>
      <c r="G79" s="211"/>
      <c r="H79" s="26" t="n">
        <v>50.93</v>
      </c>
      <c r="I79" s="134"/>
      <c r="J79" s="131" t="n">
        <f aca="false">K79/D79</f>
        <v>15.3594316317487</v>
      </c>
      <c r="K79" s="132" t="n">
        <f aca="false">L79+M79+E79</f>
        <v>81449.53</v>
      </c>
      <c r="L79" s="132" t="n">
        <f aca="false">F79*1163</f>
        <v>78944.44</v>
      </c>
      <c r="M79" s="132" t="n">
        <f aca="false">G79*9.5</f>
        <v>0</v>
      </c>
      <c r="N79" s="19"/>
      <c r="O79" s="20"/>
      <c r="P79" s="21"/>
    </row>
    <row r="80" customFormat="false" ht="15" hidden="false" customHeight="false" outlineLevel="0" collapsed="false">
      <c r="A80" s="129" t="n">
        <v>18</v>
      </c>
      <c r="B80" s="91" t="s">
        <v>86</v>
      </c>
      <c r="C80" s="130" t="n">
        <v>351</v>
      </c>
      <c r="D80" s="147" t="n">
        <v>1314</v>
      </c>
      <c r="E80" s="26" t="n">
        <v>764.03</v>
      </c>
      <c r="F80" s="26" t="n">
        <v>16.49</v>
      </c>
      <c r="G80" s="211"/>
      <c r="H80" s="26" t="n">
        <v>207.92</v>
      </c>
      <c r="I80" s="26" t="n">
        <v>17.67</v>
      </c>
      <c r="J80" s="131" t="n">
        <f aca="false">K80/D80</f>
        <v>15.1764840182648</v>
      </c>
      <c r="K80" s="132" t="n">
        <f aca="false">L80+M80+E80</f>
        <v>19941.9</v>
      </c>
      <c r="L80" s="132" t="n">
        <f aca="false">F80*1163</f>
        <v>19177.87</v>
      </c>
      <c r="M80" s="132" t="n">
        <f aca="false">G80*9.5</f>
        <v>0</v>
      </c>
      <c r="N80" s="19"/>
      <c r="O80" s="20"/>
      <c r="P80" s="21"/>
    </row>
    <row r="81" customFormat="false" ht="15" hidden="false" customHeight="false" outlineLevel="0" collapsed="false">
      <c r="A81" s="129" t="n">
        <v>19</v>
      </c>
      <c r="B81" s="91" t="s">
        <v>87</v>
      </c>
      <c r="C81" s="130" t="n">
        <v>1270</v>
      </c>
      <c r="D81" s="147" t="n">
        <v>7974.9</v>
      </c>
      <c r="E81" s="26" t="n">
        <v>3447.44</v>
      </c>
      <c r="F81" s="134" t="n">
        <v>80.7</v>
      </c>
      <c r="G81" s="211"/>
      <c r="H81" s="26" t="n">
        <v>134.38</v>
      </c>
      <c r="I81" s="134"/>
      <c r="J81" s="131" t="n">
        <f aca="false">K81/D81</f>
        <v>12.2009730529536</v>
      </c>
      <c r="K81" s="132" t="n">
        <f aca="false">L81+M81+E81</f>
        <v>97301.54</v>
      </c>
      <c r="L81" s="132" t="n">
        <f aca="false">F81*1163</f>
        <v>93854.1</v>
      </c>
      <c r="M81" s="132" t="n">
        <f aca="false">G81*9.5</f>
        <v>0</v>
      </c>
      <c r="N81" s="19"/>
      <c r="O81" s="20"/>
      <c r="P81" s="21"/>
    </row>
    <row r="82" customFormat="false" ht="15" hidden="false" customHeight="false" outlineLevel="0" collapsed="false">
      <c r="A82" s="129" t="n">
        <v>20</v>
      </c>
      <c r="B82" s="91" t="s">
        <v>88</v>
      </c>
      <c r="C82" s="130" t="n">
        <v>3610</v>
      </c>
      <c r="D82" s="147" t="n">
        <v>6840.2</v>
      </c>
      <c r="E82" s="26" t="n">
        <v>9341.67</v>
      </c>
      <c r="F82" s="26" t="n">
        <v>85.42</v>
      </c>
      <c r="G82" s="211"/>
      <c r="H82" s="26" t="n">
        <v>134.36</v>
      </c>
      <c r="I82" s="134"/>
      <c r="J82" s="131" t="n">
        <f aca="false">K82/D82</f>
        <v>15.8891742931493</v>
      </c>
      <c r="K82" s="132" t="n">
        <f aca="false">L82+M82+E82</f>
        <v>108685.13</v>
      </c>
      <c r="L82" s="132" t="n">
        <f aca="false">F82*1163</f>
        <v>99343.46</v>
      </c>
      <c r="M82" s="132" t="n">
        <f aca="false">G82*9.5</f>
        <v>0</v>
      </c>
      <c r="N82" s="19"/>
      <c r="O82" s="20"/>
      <c r="P82" s="21"/>
    </row>
    <row r="83" customFormat="false" ht="15" hidden="false" customHeight="false" outlineLevel="0" collapsed="false">
      <c r="A83" s="145" t="n">
        <v>21</v>
      </c>
      <c r="B83" s="146" t="s">
        <v>89</v>
      </c>
      <c r="C83" s="147" t="n">
        <v>560</v>
      </c>
      <c r="D83" s="147" t="n">
        <v>3873</v>
      </c>
      <c r="E83" s="26" t="n">
        <v>5738.61</v>
      </c>
      <c r="F83" s="26" t="n">
        <v>21.29</v>
      </c>
      <c r="G83" s="214"/>
      <c r="H83" s="211"/>
      <c r="I83" s="151"/>
      <c r="J83" s="149" t="n">
        <f aca="false">K83/D83</f>
        <v>7.8747430932094</v>
      </c>
      <c r="K83" s="150" t="n">
        <f aca="false">L83+M83+E83</f>
        <v>30498.88</v>
      </c>
      <c r="L83" s="150" t="n">
        <f aca="false">F83*1163</f>
        <v>24760.27</v>
      </c>
      <c r="M83" s="150" t="n">
        <f aca="false">G83*9.5</f>
        <v>0</v>
      </c>
      <c r="N83" s="50"/>
      <c r="O83" s="51"/>
      <c r="P83" s="52"/>
      <c r="Q83" s="53"/>
      <c r="R83" s="53"/>
      <c r="S83" s="53"/>
    </row>
    <row r="84" customFormat="false" ht="15" hidden="false" customHeight="false" outlineLevel="0" collapsed="false">
      <c r="A84" s="129" t="n">
        <v>22</v>
      </c>
      <c r="B84" s="91" t="s">
        <v>90</v>
      </c>
      <c r="C84" s="130" t="n">
        <v>275</v>
      </c>
      <c r="D84" s="147" t="n">
        <v>640.7</v>
      </c>
      <c r="E84" s="26" t="n">
        <v>248.41</v>
      </c>
      <c r="F84" s="134" t="n">
        <v>6.73</v>
      </c>
      <c r="G84" s="211"/>
      <c r="H84" s="26" t="n">
        <v>12.79</v>
      </c>
      <c r="I84" s="134"/>
      <c r="J84" s="131" t="n">
        <f aca="false">K84/D84</f>
        <v>12.6040268456376</v>
      </c>
      <c r="K84" s="132" t="n">
        <f aca="false">L84+M84+E84</f>
        <v>8075.4</v>
      </c>
      <c r="L84" s="132" t="n">
        <f aca="false">F84*1163</f>
        <v>7826.99</v>
      </c>
      <c r="M84" s="132" t="n">
        <f aca="false">G84*9.5</f>
        <v>0</v>
      </c>
      <c r="N84" s="19"/>
      <c r="O84" s="20"/>
      <c r="P84" s="21"/>
    </row>
    <row r="85" customFormat="false" ht="15" hidden="false" customHeight="false" outlineLevel="0" collapsed="false">
      <c r="A85" s="129" t="n">
        <v>23</v>
      </c>
      <c r="B85" s="91" t="s">
        <v>91</v>
      </c>
      <c r="C85" s="130" t="n">
        <v>1240</v>
      </c>
      <c r="D85" s="147" t="n">
        <v>4778</v>
      </c>
      <c r="E85" s="26" t="n">
        <v>3343.08</v>
      </c>
      <c r="F85" s="26" t="n">
        <v>54.53</v>
      </c>
      <c r="G85" s="211"/>
      <c r="H85" s="26" t="n">
        <v>40.4</v>
      </c>
      <c r="I85" s="134"/>
      <c r="J85" s="131" t="n">
        <f aca="false">K85/D85</f>
        <v>13.9726810380913</v>
      </c>
      <c r="K85" s="132" t="n">
        <f aca="false">L85+M85+E85</f>
        <v>66761.47</v>
      </c>
      <c r="L85" s="132" t="n">
        <f aca="false">F85*1163</f>
        <v>63418.39</v>
      </c>
      <c r="M85" s="132" t="n">
        <f aca="false">G85*9.5</f>
        <v>0</v>
      </c>
      <c r="N85" s="19"/>
      <c r="O85" s="20"/>
      <c r="P85" s="21"/>
    </row>
    <row r="86" customFormat="false" ht="15" hidden="false" customHeight="false" outlineLevel="0" collapsed="false">
      <c r="A86" s="129" t="n">
        <v>24</v>
      </c>
      <c r="B86" s="91" t="s">
        <v>92</v>
      </c>
      <c r="C86" s="130" t="n">
        <v>1411</v>
      </c>
      <c r="D86" s="147" t="n">
        <v>7885.7</v>
      </c>
      <c r="E86" s="26" t="n">
        <v>8609.52</v>
      </c>
      <c r="F86" s="26" t="n">
        <v>116.55</v>
      </c>
      <c r="G86" s="211"/>
      <c r="H86" s="26" t="n">
        <v>76.75</v>
      </c>
      <c r="I86" s="151" t="n">
        <v>23.8</v>
      </c>
      <c r="J86" s="131" t="n">
        <f aca="false">K86/D86</f>
        <v>18.2808336609305</v>
      </c>
      <c r="K86" s="132" t="n">
        <f aca="false">L86+M86+E86</f>
        <v>144157.17</v>
      </c>
      <c r="L86" s="132" t="n">
        <f aca="false">F86*1163</f>
        <v>135547.65</v>
      </c>
      <c r="M86" s="132" t="n">
        <f aca="false">G86*9.5</f>
        <v>0</v>
      </c>
      <c r="N86" s="19"/>
      <c r="O86" s="20"/>
      <c r="P86" s="21"/>
    </row>
    <row r="87" customFormat="false" ht="15" hidden="false" customHeight="false" outlineLevel="0" collapsed="false">
      <c r="A87" s="129" t="n">
        <v>25</v>
      </c>
      <c r="B87" s="91" t="s">
        <v>93</v>
      </c>
      <c r="C87" s="130" t="n">
        <v>1177</v>
      </c>
      <c r="D87" s="147" t="n">
        <v>6951.6</v>
      </c>
      <c r="E87" s="26" t="n">
        <v>2320.97</v>
      </c>
      <c r="F87" s="134" t="n">
        <v>98.88</v>
      </c>
      <c r="G87" s="211"/>
      <c r="H87" s="26" t="n">
        <v>43.65</v>
      </c>
      <c r="I87" s="134"/>
      <c r="J87" s="131" t="n">
        <f aca="false">K87/D87</f>
        <v>16.8764615340353</v>
      </c>
      <c r="K87" s="132" t="n">
        <f aca="false">L87+M87+E87</f>
        <v>117318.41</v>
      </c>
      <c r="L87" s="132" t="n">
        <f aca="false">F87*1163</f>
        <v>114997.44</v>
      </c>
      <c r="M87" s="132" t="n">
        <f aca="false">G87*9.5</f>
        <v>0</v>
      </c>
      <c r="N87" s="19"/>
      <c r="O87" s="20"/>
      <c r="P87" s="21"/>
    </row>
    <row r="88" customFormat="false" ht="15" hidden="false" customHeight="false" outlineLevel="0" collapsed="false">
      <c r="A88" s="129" t="n">
        <v>26</v>
      </c>
      <c r="B88" s="91" t="s">
        <v>94</v>
      </c>
      <c r="C88" s="130" t="n">
        <v>1365</v>
      </c>
      <c r="D88" s="147" t="n">
        <v>7804.9</v>
      </c>
      <c r="E88" s="26" t="n">
        <v>3614.91</v>
      </c>
      <c r="F88" s="26" t="n">
        <v>91.78</v>
      </c>
      <c r="G88" s="211"/>
      <c r="H88" s="26" t="n">
        <v>264.58</v>
      </c>
      <c r="I88" s="26"/>
      <c r="J88" s="131" t="n">
        <f aca="false">K88/D88</f>
        <v>14.1392010147471</v>
      </c>
      <c r="K88" s="132" t="n">
        <f aca="false">L88+M88+E88</f>
        <v>110355.05</v>
      </c>
      <c r="L88" s="132" t="n">
        <f aca="false">F88*1163</f>
        <v>106740.14</v>
      </c>
      <c r="M88" s="132" t="n">
        <f aca="false">G88*9.5</f>
        <v>0</v>
      </c>
      <c r="N88" s="19"/>
      <c r="O88" s="20"/>
      <c r="P88" s="21"/>
    </row>
    <row r="89" customFormat="false" ht="15" hidden="false" customHeight="false" outlineLevel="0" collapsed="false">
      <c r="A89" s="129" t="n">
        <v>27</v>
      </c>
      <c r="B89" s="91" t="s">
        <v>95</v>
      </c>
      <c r="C89" s="130" t="n">
        <v>964</v>
      </c>
      <c r="D89" s="147" t="n">
        <v>6025.7</v>
      </c>
      <c r="E89" s="26" t="n">
        <v>3289.99</v>
      </c>
      <c r="F89" s="26" t="n">
        <v>62.66</v>
      </c>
      <c r="G89" s="211"/>
      <c r="H89" s="26" t="n">
        <v>82.51</v>
      </c>
      <c r="I89" s="74" t="n">
        <v>19.79</v>
      </c>
      <c r="J89" s="131" t="n">
        <f aca="false">K89/D89</f>
        <v>12.6397879084588</v>
      </c>
      <c r="K89" s="132" t="n">
        <f aca="false">L89+M89+E89</f>
        <v>76163.57</v>
      </c>
      <c r="L89" s="132" t="n">
        <f aca="false">F89*1163</f>
        <v>72873.58</v>
      </c>
      <c r="M89" s="132" t="n">
        <f aca="false">G89*9.5</f>
        <v>0</v>
      </c>
      <c r="N89" s="19"/>
      <c r="O89" s="20"/>
      <c r="P89" s="21"/>
    </row>
    <row r="90" customFormat="false" ht="15" hidden="false" customHeight="false" outlineLevel="0" collapsed="false">
      <c r="A90" s="129" t="n">
        <v>28</v>
      </c>
      <c r="B90" s="91" t="s">
        <v>96</v>
      </c>
      <c r="C90" s="130" t="n">
        <v>733</v>
      </c>
      <c r="D90" s="147" t="n">
        <v>5000</v>
      </c>
      <c r="E90" s="26" t="n">
        <v>1910.38</v>
      </c>
      <c r="F90" s="134" t="n">
        <v>56.09</v>
      </c>
      <c r="G90" s="211"/>
      <c r="H90" s="26" t="n">
        <v>27.53</v>
      </c>
      <c r="I90" s="26" t="n">
        <v>24.13</v>
      </c>
      <c r="J90" s="131" t="n">
        <f aca="false">K90/D90</f>
        <v>13.42861</v>
      </c>
      <c r="K90" s="132" t="n">
        <f aca="false">L90+M90+E90</f>
        <v>67143.05</v>
      </c>
      <c r="L90" s="132" t="n">
        <f aca="false">F90*1163</f>
        <v>65232.67</v>
      </c>
      <c r="M90" s="132" t="n">
        <f aca="false">G90*9.5</f>
        <v>0</v>
      </c>
      <c r="N90" s="19"/>
      <c r="O90" s="20"/>
      <c r="P90" s="21"/>
    </row>
    <row r="91" customFormat="false" ht="15" hidden="false" customHeight="false" outlineLevel="0" collapsed="false">
      <c r="A91" s="129" t="n">
        <v>29</v>
      </c>
      <c r="B91" s="91" t="s">
        <v>97</v>
      </c>
      <c r="C91" s="130" t="n">
        <v>1158</v>
      </c>
      <c r="D91" s="147" t="n">
        <v>4140</v>
      </c>
      <c r="E91" s="26" t="n">
        <v>6159.06</v>
      </c>
      <c r="F91" s="26"/>
      <c r="G91" s="26" t="n">
        <v>5880.82</v>
      </c>
      <c r="H91" s="26" t="n">
        <v>73.15</v>
      </c>
      <c r="I91" s="134"/>
      <c r="J91" s="131" t="n">
        <f aca="false">K91/D91</f>
        <v>14.9823309178744</v>
      </c>
      <c r="K91" s="132" t="n">
        <f aca="false">L91+M91+E91</f>
        <v>62026.85</v>
      </c>
      <c r="L91" s="132" t="n">
        <f aca="false">F91*1163</f>
        <v>0</v>
      </c>
      <c r="M91" s="132" t="n">
        <f aca="false">G91*9.5</f>
        <v>55867.79</v>
      </c>
      <c r="N91" s="19"/>
      <c r="O91" s="20"/>
      <c r="P91" s="21"/>
    </row>
    <row r="92" customFormat="false" ht="15" hidden="false" customHeight="false" outlineLevel="0" collapsed="false">
      <c r="A92" s="129" t="n">
        <v>30</v>
      </c>
      <c r="B92" s="91" t="s">
        <v>98</v>
      </c>
      <c r="C92" s="130" t="n">
        <v>1503</v>
      </c>
      <c r="D92" s="147" t="n">
        <v>9462</v>
      </c>
      <c r="E92" s="26" t="n">
        <v>5293.53</v>
      </c>
      <c r="F92" s="26" t="n">
        <v>89.15</v>
      </c>
      <c r="G92" s="211"/>
      <c r="H92" s="26" t="n">
        <v>80.91</v>
      </c>
      <c r="I92" s="134"/>
      <c r="J92" s="131" t="n">
        <f aca="false">K92/D92</f>
        <v>11.5171190023251</v>
      </c>
      <c r="K92" s="132" t="n">
        <f aca="false">L92+M92+E92</f>
        <v>108974.98</v>
      </c>
      <c r="L92" s="132" t="n">
        <f aca="false">F92*1163</f>
        <v>103681.45</v>
      </c>
      <c r="M92" s="132" t="n">
        <f aca="false">G92*9.5</f>
        <v>0</v>
      </c>
      <c r="N92" s="19"/>
      <c r="O92" s="20"/>
      <c r="P92" s="21"/>
    </row>
    <row r="93" customFormat="false" ht="15" hidden="false" customHeight="false" outlineLevel="0" collapsed="false">
      <c r="A93" s="129" t="n">
        <v>31</v>
      </c>
      <c r="B93" s="91" t="s">
        <v>99</v>
      </c>
      <c r="C93" s="130" t="n">
        <v>1401</v>
      </c>
      <c r="D93" s="147" t="n">
        <v>7969.6</v>
      </c>
      <c r="E93" s="26" t="n">
        <v>4783.49</v>
      </c>
      <c r="F93" s="134" t="n">
        <v>55.73</v>
      </c>
      <c r="G93" s="211"/>
      <c r="H93" s="26" t="n">
        <v>116.89</v>
      </c>
      <c r="I93" s="134"/>
      <c r="J93" s="131" t="n">
        <f aca="false">K93/D93</f>
        <v>8.73286990564144</v>
      </c>
      <c r="K93" s="132" t="n">
        <f aca="false">L93+M93+E93</f>
        <v>69597.48</v>
      </c>
      <c r="L93" s="132" t="n">
        <f aca="false">F93*1163</f>
        <v>64813.99</v>
      </c>
      <c r="M93" s="132" t="n">
        <f aca="false">G93*9.5</f>
        <v>0</v>
      </c>
      <c r="N93" s="19"/>
      <c r="O93" s="20"/>
      <c r="P93" s="21"/>
    </row>
    <row r="94" customFormat="false" ht="15" hidden="false" customHeight="false" outlineLevel="0" collapsed="false">
      <c r="A94" s="129" t="n">
        <v>32</v>
      </c>
      <c r="B94" s="91" t="s">
        <v>100</v>
      </c>
      <c r="C94" s="130" t="n">
        <v>1776</v>
      </c>
      <c r="D94" s="147" t="n">
        <v>7559.9</v>
      </c>
      <c r="E94" s="26" t="n">
        <v>7278.43</v>
      </c>
      <c r="F94" s="26" t="n">
        <v>61.69</v>
      </c>
      <c r="G94" s="211"/>
      <c r="H94" s="26" t="n">
        <v>102.96</v>
      </c>
      <c r="I94" s="134"/>
      <c r="J94" s="131" t="n">
        <f aca="false">K94/D94</f>
        <v>10.4530350930568</v>
      </c>
      <c r="K94" s="132" t="n">
        <f aca="false">L94+M94+E94</f>
        <v>79023.9</v>
      </c>
      <c r="L94" s="132" t="n">
        <f aca="false">F94*1163</f>
        <v>71745.47</v>
      </c>
      <c r="M94" s="132" t="n">
        <f aca="false">G94*9.5</f>
        <v>0</v>
      </c>
      <c r="N94" s="19"/>
      <c r="O94" s="20"/>
      <c r="P94" s="21"/>
    </row>
    <row r="95" customFormat="false" ht="15" hidden="false" customHeight="false" outlineLevel="0" collapsed="false">
      <c r="A95" s="129" t="n">
        <v>33</v>
      </c>
      <c r="B95" s="91" t="s">
        <v>101</v>
      </c>
      <c r="C95" s="130" t="n">
        <v>1550</v>
      </c>
      <c r="D95" s="147" t="n">
        <v>6358.8</v>
      </c>
      <c r="E95" s="26" t="n">
        <v>4162.95</v>
      </c>
      <c r="F95" s="26" t="n">
        <v>67.36</v>
      </c>
      <c r="G95" s="211"/>
      <c r="H95" s="26" t="n">
        <v>169.07</v>
      </c>
      <c r="I95" s="134"/>
      <c r="J95" s="131" t="n">
        <f aca="false">K95/D95</f>
        <v>12.9745596653457</v>
      </c>
      <c r="K95" s="132" t="n">
        <f aca="false">L95+M95+E95</f>
        <v>82502.63</v>
      </c>
      <c r="L95" s="132" t="n">
        <f aca="false">F95*1163</f>
        <v>78339.68</v>
      </c>
      <c r="M95" s="132" t="n">
        <f aca="false">G95*9.5</f>
        <v>0</v>
      </c>
      <c r="N95" s="19"/>
      <c r="O95" s="20"/>
      <c r="P95" s="21"/>
    </row>
    <row r="96" customFormat="false" ht="15" hidden="false" customHeight="false" outlineLevel="0" collapsed="false">
      <c r="A96" s="129" t="n">
        <v>34</v>
      </c>
      <c r="B96" s="91" t="s">
        <v>102</v>
      </c>
      <c r="C96" s="130" t="n">
        <v>391</v>
      </c>
      <c r="D96" s="147" t="n">
        <v>5626</v>
      </c>
      <c r="E96" s="26" t="n">
        <v>2467.14</v>
      </c>
      <c r="F96" s="134" t="n">
        <v>59.33</v>
      </c>
      <c r="G96" s="211"/>
      <c r="H96" s="26" t="n">
        <v>183.78</v>
      </c>
      <c r="I96" s="134"/>
      <c r="J96" s="131" t="n">
        <f aca="false">K96/D96</f>
        <v>12.703151439744</v>
      </c>
      <c r="K96" s="132" t="n">
        <f aca="false">L96+M96+E96</f>
        <v>71467.93</v>
      </c>
      <c r="L96" s="132" t="n">
        <f aca="false">F96*1163</f>
        <v>69000.79</v>
      </c>
      <c r="M96" s="132" t="n">
        <f aca="false">G96*9.5</f>
        <v>0</v>
      </c>
      <c r="O96" s="20"/>
      <c r="P96" s="21"/>
    </row>
    <row r="97" customFormat="false" ht="15" hidden="false" customHeight="false" outlineLevel="0" collapsed="false">
      <c r="A97" s="129" t="n">
        <v>35</v>
      </c>
      <c r="B97" s="91" t="s">
        <v>103</v>
      </c>
      <c r="C97" s="130" t="n">
        <v>819</v>
      </c>
      <c r="D97" s="147" t="n">
        <v>7454.8</v>
      </c>
      <c r="E97" s="26" t="n">
        <v>2317.79</v>
      </c>
      <c r="F97" s="26" t="n">
        <v>54.71</v>
      </c>
      <c r="G97" s="211"/>
      <c r="H97" s="26" t="n">
        <v>105.73</v>
      </c>
      <c r="I97" s="134"/>
      <c r="J97" s="131" t="n">
        <f aca="false">K97/D97</f>
        <v>8.84604818372056</v>
      </c>
      <c r="K97" s="132" t="n">
        <f aca="false">L97+M97+E97</f>
        <v>65945.52</v>
      </c>
      <c r="L97" s="132" t="n">
        <f aca="false">F97*1163</f>
        <v>63627.73</v>
      </c>
      <c r="M97" s="132" t="n">
        <f aca="false">G97*9.5</f>
        <v>0</v>
      </c>
      <c r="N97" s="19"/>
      <c r="O97" s="20"/>
      <c r="P97" s="21"/>
    </row>
    <row r="98" customFormat="false" ht="15" hidden="false" customHeight="false" outlineLevel="0" collapsed="false">
      <c r="A98" s="129" t="n">
        <v>36</v>
      </c>
      <c r="B98" s="91" t="s">
        <v>104</v>
      </c>
      <c r="C98" s="130" t="n">
        <v>627</v>
      </c>
      <c r="D98" s="147" t="n">
        <v>9508</v>
      </c>
      <c r="E98" s="26" t="n">
        <v>17926.55</v>
      </c>
      <c r="F98" s="26" t="n">
        <v>55.3</v>
      </c>
      <c r="G98" s="211"/>
      <c r="H98" s="26" t="n">
        <v>175.11</v>
      </c>
      <c r="I98" s="26" t="n">
        <v>73.13</v>
      </c>
      <c r="J98" s="131" t="n">
        <f aca="false">K98/D98</f>
        <v>8.64960559528818</v>
      </c>
      <c r="K98" s="132" t="n">
        <f aca="false">L98+M98+E98</f>
        <v>82240.45</v>
      </c>
      <c r="L98" s="132" t="n">
        <f aca="false">F98*1163</f>
        <v>64313.9</v>
      </c>
      <c r="M98" s="132" t="n">
        <f aca="false">G98*9.5</f>
        <v>0</v>
      </c>
      <c r="N98" s="19"/>
      <c r="O98" s="20"/>
      <c r="P98" s="21"/>
    </row>
    <row r="99" customFormat="false" ht="15" hidden="false" customHeight="false" outlineLevel="0" collapsed="false">
      <c r="A99" s="129" t="n">
        <v>37</v>
      </c>
      <c r="B99" s="91" t="s">
        <v>105</v>
      </c>
      <c r="C99" s="130" t="n">
        <v>527</v>
      </c>
      <c r="D99" s="147" t="n">
        <v>5073</v>
      </c>
      <c r="E99" s="26" t="n">
        <v>39290.94</v>
      </c>
      <c r="F99" s="134"/>
      <c r="G99" s="211"/>
      <c r="H99" s="26" t="n">
        <v>48.88</v>
      </c>
      <c r="I99" s="134"/>
      <c r="J99" s="131" t="n">
        <f aca="false">K99/D99</f>
        <v>7.74510940272028</v>
      </c>
      <c r="K99" s="132" t="n">
        <f aca="false">L99+M99+E99</f>
        <v>39290.94</v>
      </c>
      <c r="L99" s="132" t="n">
        <f aca="false">F99*1163</f>
        <v>0</v>
      </c>
      <c r="M99" s="132" t="n">
        <f aca="false">G99*9.5</f>
        <v>0</v>
      </c>
      <c r="N99" s="19"/>
      <c r="O99" s="20"/>
      <c r="P99" s="21"/>
    </row>
    <row r="100" customFormat="false" ht="15" hidden="false" customHeight="false" outlineLevel="0" collapsed="false">
      <c r="A100" s="129" t="n">
        <v>38</v>
      </c>
      <c r="B100" s="91" t="s">
        <v>106</v>
      </c>
      <c r="C100" s="130" t="n">
        <v>1702</v>
      </c>
      <c r="D100" s="147" t="n">
        <v>8678</v>
      </c>
      <c r="E100" s="26" t="n">
        <v>3234.02</v>
      </c>
      <c r="F100" s="26" t="n">
        <v>70.59</v>
      </c>
      <c r="G100" s="211"/>
      <c r="H100" s="26" t="n">
        <v>145.92</v>
      </c>
      <c r="I100" s="134"/>
      <c r="J100" s="131" t="n">
        <f aca="false">K100/D100</f>
        <v>9.83293270338788</v>
      </c>
      <c r="K100" s="132" t="n">
        <f aca="false">L100+M100+E100</f>
        <v>85330.19</v>
      </c>
      <c r="L100" s="132" t="n">
        <f aca="false">F100*1163</f>
        <v>82096.17</v>
      </c>
      <c r="M100" s="132" t="n">
        <f aca="false">G100*9.5</f>
        <v>0</v>
      </c>
      <c r="N100" s="19"/>
      <c r="O100" s="20"/>
      <c r="P100" s="21"/>
    </row>
    <row r="101" customFormat="false" ht="15" hidden="false" customHeight="false" outlineLevel="0" collapsed="false">
      <c r="A101" s="129" t="n">
        <v>39</v>
      </c>
      <c r="B101" s="91" t="s">
        <v>107</v>
      </c>
      <c r="C101" s="130" t="n">
        <v>667</v>
      </c>
      <c r="D101" s="147" t="n">
        <v>10267.3</v>
      </c>
      <c r="E101" s="26" t="n">
        <v>5132.81</v>
      </c>
      <c r="F101" s="26" t="n">
        <v>52.89</v>
      </c>
      <c r="G101" s="211"/>
      <c r="H101" s="26" t="n">
        <v>126.05</v>
      </c>
      <c r="I101" s="26"/>
      <c r="J101" s="131" t="n">
        <f aca="false">K101/D101</f>
        <v>6.49088660115123</v>
      </c>
      <c r="K101" s="132" t="n">
        <f aca="false">L101+M101+E101</f>
        <v>66643.88</v>
      </c>
      <c r="L101" s="132" t="n">
        <f aca="false">F101*1163</f>
        <v>61511.07</v>
      </c>
      <c r="M101" s="132" t="n">
        <f aca="false">G101*9.5</f>
        <v>0</v>
      </c>
      <c r="N101" s="19"/>
      <c r="O101" s="20"/>
      <c r="P101" s="21"/>
    </row>
    <row r="102" customFormat="false" ht="15" hidden="false" customHeight="false" outlineLevel="0" collapsed="false">
      <c r="A102" s="129" t="n">
        <v>40</v>
      </c>
      <c r="B102" s="91" t="s">
        <v>108</v>
      </c>
      <c r="C102" s="130" t="n">
        <v>1824</v>
      </c>
      <c r="D102" s="147" t="n">
        <v>14670</v>
      </c>
      <c r="E102" s="26" t="n">
        <v>8551.47</v>
      </c>
      <c r="F102" s="134" t="n">
        <v>50.91</v>
      </c>
      <c r="G102" s="211"/>
      <c r="H102" s="26" t="n">
        <v>209.63</v>
      </c>
      <c r="I102" s="26" t="n">
        <v>3.59</v>
      </c>
      <c r="J102" s="131" t="n">
        <f aca="false">K102/D102</f>
        <v>4.61893660531697</v>
      </c>
      <c r="K102" s="132" t="n">
        <f aca="false">L102+M102+E102</f>
        <v>67759.8</v>
      </c>
      <c r="L102" s="132" t="n">
        <f aca="false">F102*1163</f>
        <v>59208.33</v>
      </c>
      <c r="M102" s="132" t="n">
        <f aca="false">G102*9.5</f>
        <v>0</v>
      </c>
      <c r="N102" s="19"/>
      <c r="O102" s="20"/>
      <c r="P102" s="21"/>
    </row>
    <row r="103" customFormat="false" ht="15" hidden="false" customHeight="false" outlineLevel="0" collapsed="false">
      <c r="A103" s="129" t="n">
        <v>41</v>
      </c>
      <c r="B103" s="91" t="s">
        <v>109</v>
      </c>
      <c r="C103" s="130" t="n">
        <v>101</v>
      </c>
      <c r="D103" s="147" t="n">
        <v>763</v>
      </c>
      <c r="E103" s="26" t="n">
        <v>1836.49</v>
      </c>
      <c r="F103" s="210"/>
      <c r="G103" s="214"/>
      <c r="H103" s="211"/>
      <c r="I103" s="134"/>
      <c r="J103" s="131" t="n">
        <f aca="false">K103/D103</f>
        <v>2.40693315858453</v>
      </c>
      <c r="K103" s="132" t="n">
        <f aca="false">L103+M103+E103</f>
        <v>1836.49</v>
      </c>
      <c r="L103" s="132" t="n">
        <f aca="false">F103*1163</f>
        <v>0</v>
      </c>
      <c r="M103" s="132" t="n">
        <f aca="false">G103*9.5</f>
        <v>0</v>
      </c>
      <c r="N103" s="19"/>
      <c r="O103" s="20"/>
      <c r="P103" s="21"/>
    </row>
    <row r="104" customFormat="false" ht="15" hidden="false" customHeight="false" outlineLevel="0" collapsed="false">
      <c r="A104" s="129" t="n">
        <v>42</v>
      </c>
      <c r="B104" s="91" t="s">
        <v>110</v>
      </c>
      <c r="C104" s="130" t="n">
        <v>57</v>
      </c>
      <c r="D104" s="147" t="n">
        <v>626</v>
      </c>
      <c r="E104" s="26" t="n">
        <v>1303.65</v>
      </c>
      <c r="F104" s="210"/>
      <c r="G104" s="211"/>
      <c r="H104" s="26" t="n">
        <v>11.44</v>
      </c>
      <c r="I104" s="134"/>
      <c r="J104" s="131" t="n">
        <f aca="false">K104/D104</f>
        <v>2.08250798722045</v>
      </c>
      <c r="K104" s="132" t="n">
        <f aca="false">L104+M104+E104</f>
        <v>1303.65</v>
      </c>
      <c r="L104" s="132" t="n">
        <f aca="false">F104*1163</f>
        <v>0</v>
      </c>
      <c r="M104" s="132" t="n">
        <f aca="false">G104*9.5</f>
        <v>0</v>
      </c>
      <c r="N104" s="19"/>
      <c r="O104" s="20"/>
      <c r="P104" s="21"/>
      <c r="Q104" s="53"/>
    </row>
    <row r="105" customFormat="false" ht="15" hidden="false" customHeight="false" outlineLevel="0" collapsed="false">
      <c r="A105" s="129" t="n">
        <v>43</v>
      </c>
      <c r="B105" s="91" t="s">
        <v>111</v>
      </c>
      <c r="C105" s="130" t="n">
        <v>163</v>
      </c>
      <c r="D105" s="147" t="n">
        <v>1947.3</v>
      </c>
      <c r="E105" s="26" t="n">
        <v>2397.25</v>
      </c>
      <c r="F105" s="211"/>
      <c r="G105" s="214"/>
      <c r="H105" s="26" t="n">
        <v>36.44</v>
      </c>
      <c r="I105" s="134"/>
      <c r="J105" s="131" t="n">
        <f aca="false">K105/D105</f>
        <v>1.23106352385354</v>
      </c>
      <c r="K105" s="132" t="n">
        <f aca="false">L105+M105+E105</f>
        <v>2397.25</v>
      </c>
      <c r="L105" s="132" t="n">
        <f aca="false">F105*1193</f>
        <v>0</v>
      </c>
      <c r="M105" s="132" t="n">
        <f aca="false">G105*9.5</f>
        <v>0</v>
      </c>
      <c r="N105" s="19"/>
      <c r="O105" s="20"/>
      <c r="P105" s="21"/>
    </row>
    <row r="106" customFormat="false" ht="24.75" hidden="false" customHeight="true" outlineLevel="0" collapsed="false">
      <c r="A106" s="129" t="n">
        <v>44</v>
      </c>
      <c r="B106" s="91" t="s">
        <v>112</v>
      </c>
      <c r="C106" s="130" t="n">
        <v>310</v>
      </c>
      <c r="D106" s="147" t="n">
        <v>1443</v>
      </c>
      <c r="E106" s="26" t="n">
        <v>349.15</v>
      </c>
      <c r="F106" s="210"/>
      <c r="G106" s="211"/>
      <c r="H106" s="211"/>
      <c r="I106" s="134"/>
      <c r="J106" s="131" t="n">
        <f aca="false">K106/D106</f>
        <v>0.241961191961192</v>
      </c>
      <c r="K106" s="132" t="n">
        <f aca="false">L106+M106+E106</f>
        <v>349.15</v>
      </c>
      <c r="L106" s="132" t="n">
        <f aca="false">F106*1163</f>
        <v>0</v>
      </c>
      <c r="M106" s="132" t="n">
        <f aca="false">G106*9.5</f>
        <v>0</v>
      </c>
      <c r="N106" s="19"/>
      <c r="O106" s="20"/>
      <c r="P106" s="21"/>
    </row>
    <row r="107" customFormat="false" ht="15" hidden="false" customHeight="false" outlineLevel="0" collapsed="false">
      <c r="A107" s="129" t="n">
        <v>45</v>
      </c>
      <c r="B107" s="91" t="s">
        <v>113</v>
      </c>
      <c r="C107" s="130" t="n">
        <v>26</v>
      </c>
      <c r="D107" s="147" t="n">
        <v>154.34</v>
      </c>
      <c r="E107" s="26" t="n">
        <v>72.75</v>
      </c>
      <c r="F107" s="214"/>
      <c r="G107" s="211"/>
      <c r="H107" s="211"/>
      <c r="I107" s="134"/>
      <c r="J107" s="131" t="n">
        <f aca="false">K107/D107</f>
        <v>0.471361928210444</v>
      </c>
      <c r="K107" s="132" t="n">
        <f aca="false">L107+M107+E107</f>
        <v>72.75</v>
      </c>
      <c r="L107" s="132" t="n">
        <f aca="false">F107*1163</f>
        <v>0</v>
      </c>
      <c r="M107" s="132" t="n">
        <f aca="false">G107*9.5</f>
        <v>0</v>
      </c>
      <c r="N107" s="19"/>
      <c r="O107" s="20"/>
      <c r="P107" s="21"/>
    </row>
    <row r="108" customFormat="false" ht="15" hidden="false" customHeight="false" outlineLevel="0" collapsed="false">
      <c r="A108" s="143"/>
      <c r="B108" s="138" t="s">
        <v>66</v>
      </c>
      <c r="C108" s="139" t="n">
        <f aca="false">SUM(C63:C107)</f>
        <v>37813</v>
      </c>
      <c r="D108" s="139" t="n">
        <f aca="false">SUM(D63:D107)</f>
        <v>212648.83</v>
      </c>
      <c r="E108" s="140" t="n">
        <f aca="false">SUM(E63:E107)</f>
        <v>216709.26</v>
      </c>
      <c r="F108" s="140" t="n">
        <f aca="false">SUM(F63:F107)</f>
        <v>2055.06</v>
      </c>
      <c r="G108" s="140" t="n">
        <f aca="false">SUM(G63:G107)</f>
        <v>21692.21</v>
      </c>
      <c r="H108" s="140" t="n">
        <f aca="false">SUM(H63:H107)</f>
        <v>3926</v>
      </c>
      <c r="I108" s="140" t="n">
        <f aca="false">SUM(I63:I107)</f>
        <v>505.49</v>
      </c>
      <c r="J108" s="141"/>
      <c r="K108" s="142"/>
      <c r="L108" s="142"/>
      <c r="M108" s="142"/>
      <c r="O108" s="20"/>
    </row>
    <row r="109" customFormat="false" ht="15" hidden="false" customHeight="false" outlineLevel="0" collapsed="false">
      <c r="A109" s="143"/>
      <c r="B109" s="138" t="s">
        <v>67</v>
      </c>
      <c r="C109" s="139"/>
      <c r="D109" s="139"/>
      <c r="E109" s="140"/>
      <c r="F109" s="140"/>
      <c r="G109" s="140"/>
      <c r="H109" s="140"/>
      <c r="I109" s="140"/>
      <c r="J109" s="152" t="n">
        <f aca="false">SUM(J63:J107)/45</f>
        <v>15.28896796721</v>
      </c>
      <c r="K109" s="142"/>
      <c r="L109" s="142"/>
      <c r="M109" s="142"/>
      <c r="O109" s="20"/>
    </row>
    <row r="110" customFormat="false" ht="15" hidden="false" customHeight="false" outlineLevel="0" collapsed="false">
      <c r="A110" s="143"/>
      <c r="B110" s="143" t="s">
        <v>114</v>
      </c>
      <c r="C110" s="143"/>
      <c r="D110" s="143"/>
      <c r="E110" s="153" t="n">
        <f aca="false">E56+E108</f>
        <v>386912.68</v>
      </c>
      <c r="F110" s="153" t="n">
        <f aca="false">F56+F108</f>
        <v>3208.27</v>
      </c>
      <c r="G110" s="153" t="n">
        <f aca="false">G56+G108</f>
        <v>28672.1</v>
      </c>
      <c r="H110" s="153" t="n">
        <f aca="false">H56+H108</f>
        <v>8030.95</v>
      </c>
      <c r="I110" s="153" t="n">
        <f aca="false">I56+I108</f>
        <v>2173.92</v>
      </c>
      <c r="J110" s="143"/>
      <c r="K110" s="143"/>
      <c r="L110" s="143"/>
      <c r="M110" s="143"/>
      <c r="O110" s="20"/>
    </row>
    <row r="111" customFormat="false" ht="15" hidden="true" customHeight="false" outlineLevel="0" collapsed="false">
      <c r="A111" s="154"/>
      <c r="B111" s="155"/>
      <c r="C111" s="156"/>
      <c r="D111" s="156"/>
      <c r="E111" s="157"/>
      <c r="F111" s="157"/>
      <c r="G111" s="157"/>
      <c r="H111" s="157"/>
      <c r="I111" s="157"/>
      <c r="J111" s="158"/>
      <c r="K111" s="159"/>
      <c r="L111" s="159"/>
      <c r="M111" s="159"/>
      <c r="O111" s="20"/>
    </row>
    <row r="112" customFormat="false" ht="15" hidden="true" customHeight="false" outlineLevel="0" collapsed="false">
      <c r="A112" s="154"/>
      <c r="B112" s="155"/>
      <c r="C112" s="156"/>
      <c r="D112" s="156"/>
      <c r="E112" s="157"/>
      <c r="F112" s="157"/>
      <c r="G112" s="157"/>
      <c r="H112" s="157"/>
      <c r="I112" s="157"/>
      <c r="J112" s="158"/>
      <c r="K112" s="159"/>
      <c r="L112" s="159"/>
      <c r="M112" s="159"/>
      <c r="O112" s="20"/>
    </row>
    <row r="113" customFormat="false" ht="15" hidden="true" customHeight="false" outlineLevel="0" collapsed="false">
      <c r="A113" s="154"/>
      <c r="B113" s="155"/>
      <c r="C113" s="156"/>
      <c r="D113" s="156"/>
      <c r="E113" s="157"/>
      <c r="F113" s="157"/>
      <c r="G113" s="157"/>
      <c r="H113" s="157"/>
      <c r="I113" s="157"/>
      <c r="J113" s="158"/>
      <c r="K113" s="159"/>
      <c r="L113" s="159"/>
      <c r="M113" s="159"/>
      <c r="O113" s="20"/>
    </row>
    <row r="114" customFormat="false" ht="15" hidden="true" customHeight="false" outlineLevel="0" collapsed="false">
      <c r="A114" s="154"/>
      <c r="B114" s="155"/>
      <c r="C114" s="156"/>
      <c r="D114" s="156"/>
      <c r="E114" s="157"/>
      <c r="F114" s="157"/>
      <c r="G114" s="157"/>
      <c r="H114" s="157"/>
      <c r="I114" s="157"/>
      <c r="J114" s="158"/>
      <c r="K114" s="159"/>
      <c r="L114" s="159"/>
      <c r="M114" s="159"/>
      <c r="O114" s="20"/>
    </row>
    <row r="115" customFormat="false" ht="15" hidden="false" customHeight="false" outlineLevel="0" collapsed="false">
      <c r="A115" s="154"/>
      <c r="B115" s="155"/>
      <c r="C115" s="156"/>
      <c r="D115" s="156"/>
      <c r="E115" s="157"/>
      <c r="F115" s="157"/>
      <c r="G115" s="157"/>
      <c r="H115" s="157"/>
      <c r="I115" s="157"/>
      <c r="J115" s="158"/>
      <c r="K115" s="160"/>
      <c r="L115" s="159"/>
      <c r="M115" s="159"/>
      <c r="O115" s="20"/>
    </row>
    <row r="116" customFormat="false" ht="15" hidden="false" customHeight="false" outlineLevel="0" collapsed="false">
      <c r="A116" s="125"/>
      <c r="B116" s="125"/>
      <c r="C116" s="125"/>
      <c r="D116" s="125"/>
      <c r="E116" s="124"/>
      <c r="F116" s="124"/>
      <c r="G116" s="124"/>
      <c r="H116" s="124"/>
      <c r="I116" s="124"/>
      <c r="J116" s="124"/>
      <c r="K116" s="124"/>
      <c r="L116" s="124"/>
      <c r="M116" s="124"/>
      <c r="O116" s="20"/>
    </row>
    <row r="117" customFormat="false" ht="13.5" hidden="false" customHeight="true" outlineLevel="0" collapsed="false">
      <c r="A117" s="126" t="s">
        <v>1</v>
      </c>
      <c r="B117" s="127" t="s">
        <v>2</v>
      </c>
      <c r="C117" s="127" t="s">
        <v>3</v>
      </c>
      <c r="D117" s="127" t="s">
        <v>4</v>
      </c>
      <c r="E117" s="126" t="s">
        <v>5</v>
      </c>
      <c r="F117" s="126"/>
      <c r="G117" s="126"/>
      <c r="H117" s="126"/>
      <c r="I117" s="126"/>
      <c r="J117" s="127" t="s">
        <v>6</v>
      </c>
      <c r="K117" s="127" t="s">
        <v>7</v>
      </c>
      <c r="L117" s="127"/>
      <c r="M117" s="127"/>
      <c r="O117" s="20"/>
    </row>
    <row r="118" customFormat="false" ht="35.05" hidden="false" customHeight="false" outlineLevel="0" collapsed="false">
      <c r="A118" s="126"/>
      <c r="B118" s="127"/>
      <c r="C118" s="127"/>
      <c r="D118" s="127"/>
      <c r="E118" s="126" t="s">
        <v>8</v>
      </c>
      <c r="F118" s="126" t="s">
        <v>9</v>
      </c>
      <c r="G118" s="126" t="s">
        <v>10</v>
      </c>
      <c r="H118" s="126" t="s">
        <v>11</v>
      </c>
      <c r="I118" s="126" t="s">
        <v>12</v>
      </c>
      <c r="J118" s="127"/>
      <c r="K118" s="127" t="s">
        <v>13</v>
      </c>
      <c r="L118" s="127" t="s">
        <v>14</v>
      </c>
      <c r="M118" s="127" t="s">
        <v>15</v>
      </c>
      <c r="O118" s="20"/>
    </row>
    <row r="119" customFormat="false" ht="15" hidden="false" customHeight="false" outlineLevel="0" collapsed="false">
      <c r="A119" s="161" t="s">
        <v>115</v>
      </c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O119" s="20"/>
    </row>
    <row r="120" customFormat="false" ht="23.85" hidden="false" customHeight="false" outlineLevel="0" collapsed="false">
      <c r="A120" s="162" t="n">
        <v>1</v>
      </c>
      <c r="B120" s="91" t="s">
        <v>116</v>
      </c>
      <c r="C120" s="92" t="n">
        <v>14</v>
      </c>
      <c r="D120" s="205" t="n">
        <v>31</v>
      </c>
      <c r="E120" s="74" t="n">
        <v>38.87</v>
      </c>
      <c r="F120" s="69"/>
      <c r="G120" s="74" t="n">
        <v>443.99</v>
      </c>
      <c r="H120" s="69"/>
      <c r="I120" s="69"/>
      <c r="J120" s="164" t="n">
        <f aca="false">K120/D120</f>
        <v>137.315322580645</v>
      </c>
      <c r="K120" s="165" t="n">
        <f aca="false">L120+M120+E120</f>
        <v>4256.775</v>
      </c>
      <c r="L120" s="165" t="n">
        <f aca="false">F120*1163</f>
        <v>0</v>
      </c>
      <c r="M120" s="165" t="n">
        <f aca="false">G120*9.5</f>
        <v>4217.905</v>
      </c>
      <c r="O120" s="20"/>
    </row>
    <row r="121" customFormat="false" ht="23.85" hidden="false" customHeight="false" outlineLevel="0" collapsed="false">
      <c r="A121" s="162" t="n">
        <v>2</v>
      </c>
      <c r="B121" s="91" t="s">
        <v>117</v>
      </c>
      <c r="C121" s="92" t="n">
        <v>20</v>
      </c>
      <c r="D121" s="205" t="n">
        <v>91.3</v>
      </c>
      <c r="E121" s="74" t="n">
        <v>331.77</v>
      </c>
      <c r="F121" s="69"/>
      <c r="G121" s="74" t="n">
        <v>290.64</v>
      </c>
      <c r="H121" s="69"/>
      <c r="I121" s="69"/>
      <c r="J121" s="166" t="n">
        <f aca="false">K121/D121</f>
        <v>33.8756845564074</v>
      </c>
      <c r="K121" s="165" t="n">
        <f aca="false">L121+M121+E121</f>
        <v>3092.85</v>
      </c>
      <c r="L121" s="165" t="n">
        <f aca="false">F121*1163</f>
        <v>0</v>
      </c>
      <c r="M121" s="165" t="n">
        <f aca="false">G121*9.5</f>
        <v>2761.08</v>
      </c>
      <c r="O121" s="20"/>
    </row>
    <row r="122" customFormat="false" ht="23.85" hidden="false" customHeight="false" outlineLevel="0" collapsed="false">
      <c r="A122" s="162" t="n">
        <v>3</v>
      </c>
      <c r="B122" s="91" t="s">
        <v>118</v>
      </c>
      <c r="C122" s="167"/>
      <c r="D122" s="206" t="n">
        <v>537.4</v>
      </c>
      <c r="E122" s="74" t="n">
        <v>1816.9</v>
      </c>
      <c r="F122" s="74" t="n">
        <v>10.07</v>
      </c>
      <c r="G122" s="69"/>
      <c r="H122" s="74" t="n">
        <v>26.2</v>
      </c>
      <c r="I122" s="69"/>
      <c r="J122" s="166" t="n">
        <f aca="false">K122/D122</f>
        <v>25.1736323036844</v>
      </c>
      <c r="K122" s="165" t="n">
        <f aca="false">L122+M122+E122</f>
        <v>13528.31</v>
      </c>
      <c r="L122" s="165" t="n">
        <f aca="false">F122*1163</f>
        <v>11711.41</v>
      </c>
      <c r="M122" s="165" t="n">
        <f aca="false">G122*9.5</f>
        <v>0</v>
      </c>
      <c r="O122" s="20"/>
    </row>
    <row r="123" customFormat="false" ht="23.85" hidden="false" customHeight="false" outlineLevel="0" collapsed="false">
      <c r="A123" s="162" t="n">
        <v>4</v>
      </c>
      <c r="B123" s="91" t="s">
        <v>119</v>
      </c>
      <c r="C123" s="92" t="n">
        <v>700</v>
      </c>
      <c r="D123" s="205" t="n">
        <v>679</v>
      </c>
      <c r="E123" s="74" t="n">
        <v>1852.11</v>
      </c>
      <c r="F123" s="69"/>
      <c r="G123" s="74" t="n">
        <v>2170.46</v>
      </c>
      <c r="H123" s="69"/>
      <c r="I123" s="69"/>
      <c r="J123" s="166" t="n">
        <f aca="false">K123/D123</f>
        <v>33.0949631811487</v>
      </c>
      <c r="K123" s="165" t="n">
        <f aca="false">L123+M123+E123</f>
        <v>22471.48</v>
      </c>
      <c r="L123" s="165" t="n">
        <f aca="false">F123*1163</f>
        <v>0</v>
      </c>
      <c r="M123" s="165" t="n">
        <f aca="false">G123*9.5</f>
        <v>20619.37</v>
      </c>
      <c r="O123" s="20"/>
    </row>
    <row r="124" customFormat="false" ht="23.85" hidden="false" customHeight="false" outlineLevel="0" collapsed="false">
      <c r="A124" s="162" t="n">
        <v>5</v>
      </c>
      <c r="B124" s="91" t="s">
        <v>120</v>
      </c>
      <c r="C124" s="92" t="n">
        <v>100</v>
      </c>
      <c r="D124" s="206" t="n">
        <v>2559.4</v>
      </c>
      <c r="E124" s="74" t="n">
        <v>11976.39</v>
      </c>
      <c r="F124" s="74" t="n">
        <v>39.01</v>
      </c>
      <c r="G124" s="134"/>
      <c r="H124" s="74" t="n">
        <v>108.05</v>
      </c>
      <c r="I124" s="69"/>
      <c r="J124" s="166" t="n">
        <f aca="false">K124/D124</f>
        <v>22.4056497616629</v>
      </c>
      <c r="K124" s="165" t="n">
        <f aca="false">L124+M124+E124</f>
        <v>57345.02</v>
      </c>
      <c r="L124" s="165" t="n">
        <f aca="false">F124*1163</f>
        <v>45368.63</v>
      </c>
      <c r="M124" s="165" t="n">
        <f aca="false">G124*9.5</f>
        <v>0</v>
      </c>
      <c r="O124" s="20"/>
    </row>
    <row r="125" customFormat="false" ht="23.85" hidden="false" customHeight="false" outlineLevel="0" collapsed="false">
      <c r="A125" s="162" t="n">
        <v>6</v>
      </c>
      <c r="B125" s="91" t="s">
        <v>121</v>
      </c>
      <c r="C125" s="92" t="n">
        <v>30</v>
      </c>
      <c r="D125" s="205" t="n">
        <v>137.5</v>
      </c>
      <c r="E125" s="74" t="n">
        <v>371.01</v>
      </c>
      <c r="F125" s="69"/>
      <c r="G125" s="74" t="n">
        <v>292.38</v>
      </c>
      <c r="H125" s="69"/>
      <c r="I125" s="69"/>
      <c r="J125" s="166" t="n">
        <f aca="false">K125/D125</f>
        <v>22.8990545454545</v>
      </c>
      <c r="K125" s="165" t="n">
        <f aca="false">L125+M125+E125</f>
        <v>3148.62</v>
      </c>
      <c r="L125" s="165" t="n">
        <f aca="false">F125*1163</f>
        <v>0</v>
      </c>
      <c r="M125" s="165" t="n">
        <f aca="false">G125*9.5</f>
        <v>2777.61</v>
      </c>
      <c r="O125" s="20"/>
    </row>
    <row r="126" customFormat="false" ht="23.85" hidden="false" customHeight="false" outlineLevel="0" collapsed="false">
      <c r="A126" s="162" t="n">
        <v>7</v>
      </c>
      <c r="B126" s="91" t="s">
        <v>122</v>
      </c>
      <c r="C126" s="92" t="n">
        <v>49</v>
      </c>
      <c r="D126" s="205" t="n">
        <v>675.6</v>
      </c>
      <c r="E126" s="74" t="n">
        <v>6383.98</v>
      </c>
      <c r="F126" s="134"/>
      <c r="G126" s="74" t="n">
        <v>1118.47</v>
      </c>
      <c r="H126" s="74" t="n">
        <v>26.58</v>
      </c>
      <c r="I126" s="69"/>
      <c r="J126" s="166" t="n">
        <f aca="false">K126/D126</f>
        <v>25.176798401421</v>
      </c>
      <c r="K126" s="165" t="n">
        <f aca="false">L126+M126+E126</f>
        <v>17009.445</v>
      </c>
      <c r="L126" s="165" t="n">
        <f aca="false">F126*1163</f>
        <v>0</v>
      </c>
      <c r="M126" s="165" t="n">
        <f aca="false">G126*9.5</f>
        <v>10625.465</v>
      </c>
      <c r="O126" s="20"/>
    </row>
    <row r="127" customFormat="false" ht="23.85" hidden="false" customHeight="false" outlineLevel="0" collapsed="false">
      <c r="A127" s="162" t="n">
        <v>8</v>
      </c>
      <c r="B127" s="91" t="s">
        <v>123</v>
      </c>
      <c r="C127" s="92" t="n">
        <v>200</v>
      </c>
      <c r="D127" s="205" t="n">
        <v>1185.9</v>
      </c>
      <c r="E127" s="74" t="n">
        <v>3380.77</v>
      </c>
      <c r="F127" s="69"/>
      <c r="G127" s="74" t="n">
        <v>2677.24</v>
      </c>
      <c r="H127" s="74" t="n">
        <v>43.72</v>
      </c>
      <c r="I127" s="69"/>
      <c r="J127" s="166" t="n">
        <f aca="false">K127/D127</f>
        <v>24.2976220591955</v>
      </c>
      <c r="K127" s="165" t="n">
        <f aca="false">L127+M127+E127</f>
        <v>28814.55</v>
      </c>
      <c r="L127" s="165" t="n">
        <f aca="false">F127*1163</f>
        <v>0</v>
      </c>
      <c r="M127" s="165" t="n">
        <f aca="false">G127*9.5</f>
        <v>25433.78</v>
      </c>
      <c r="O127" s="20"/>
    </row>
    <row r="128" customFormat="false" ht="16.55" hidden="false" customHeight="true" outlineLevel="0" collapsed="false">
      <c r="A128" s="162" t="n">
        <v>9</v>
      </c>
      <c r="B128" s="91" t="s">
        <v>124</v>
      </c>
      <c r="C128" s="92" t="n">
        <v>60</v>
      </c>
      <c r="D128" s="205" t="n">
        <v>938</v>
      </c>
      <c r="E128" s="74" t="n">
        <v>2278.79</v>
      </c>
      <c r="F128" s="69"/>
      <c r="G128" s="74" t="n">
        <v>2365.89</v>
      </c>
      <c r="H128" s="74" t="n">
        <v>31.78</v>
      </c>
      <c r="I128" s="69"/>
      <c r="J128" s="166" t="n">
        <f aca="false">K128/D128</f>
        <v>26.3909861407249</v>
      </c>
      <c r="K128" s="165" t="n">
        <f aca="false">L128+M128+E128</f>
        <v>24754.745</v>
      </c>
      <c r="L128" s="165" t="n">
        <f aca="false">F128*1163</f>
        <v>0</v>
      </c>
      <c r="M128" s="165" t="n">
        <f aca="false">G128*9.5</f>
        <v>22475.955</v>
      </c>
      <c r="O128" s="20"/>
    </row>
    <row r="129" customFormat="false" ht="23.85" hidden="false" customHeight="false" outlineLevel="0" collapsed="false">
      <c r="A129" s="162" t="n">
        <v>10</v>
      </c>
      <c r="B129" s="91" t="s">
        <v>125</v>
      </c>
      <c r="C129" s="92" t="n">
        <v>20</v>
      </c>
      <c r="D129" s="205" t="n">
        <v>552</v>
      </c>
      <c r="E129" s="74" t="n">
        <v>508.59</v>
      </c>
      <c r="F129" s="69"/>
      <c r="G129" s="74" t="n">
        <v>1139.29</v>
      </c>
      <c r="H129" s="69"/>
      <c r="I129" s="69"/>
      <c r="J129" s="166" t="n">
        <f aca="false">K129/D129</f>
        <v>20.5287047101449</v>
      </c>
      <c r="K129" s="165" t="n">
        <f aca="false">L129+M129+E129</f>
        <v>11331.845</v>
      </c>
      <c r="L129" s="165" t="n">
        <f aca="false">F129*1163</f>
        <v>0</v>
      </c>
      <c r="M129" s="165" t="n">
        <f aca="false">G129*9.5</f>
        <v>10823.255</v>
      </c>
      <c r="O129" s="20"/>
    </row>
    <row r="130" customFormat="false" ht="37.3" hidden="false" customHeight="true" outlineLevel="0" collapsed="false">
      <c r="A130" s="162" t="n">
        <v>11</v>
      </c>
      <c r="B130" s="91" t="s">
        <v>126</v>
      </c>
      <c r="C130" s="92" t="n">
        <v>158</v>
      </c>
      <c r="D130" s="205" t="n">
        <v>1599.27</v>
      </c>
      <c r="E130" s="74" t="n">
        <v>3073.53</v>
      </c>
      <c r="F130" s="74" t="n">
        <v>20.51</v>
      </c>
      <c r="G130" s="134"/>
      <c r="H130" s="74" t="n">
        <v>44.34</v>
      </c>
      <c r="I130" s="69"/>
      <c r="J130" s="166" t="n">
        <f aca="false">K130/D130</f>
        <v>16.8368443102165</v>
      </c>
      <c r="K130" s="165" t="n">
        <f aca="false">L130+M130+E130</f>
        <v>26926.66</v>
      </c>
      <c r="L130" s="165" t="n">
        <f aca="false">F130*1163</f>
        <v>23853.13</v>
      </c>
      <c r="M130" s="165" t="n">
        <f aca="false">G130*9.5</f>
        <v>0</v>
      </c>
      <c r="O130" s="20"/>
    </row>
    <row r="131" customFormat="false" ht="15" hidden="false" customHeight="false" outlineLevel="0" collapsed="false">
      <c r="A131" s="162" t="n">
        <v>12</v>
      </c>
      <c r="B131" s="91" t="s">
        <v>127</v>
      </c>
      <c r="C131" s="92" t="n">
        <v>1060</v>
      </c>
      <c r="D131" s="205" t="n">
        <v>1559.27</v>
      </c>
      <c r="E131" s="74" t="n">
        <v>1278.56</v>
      </c>
      <c r="F131" s="69"/>
      <c r="G131" s="74" t="n">
        <v>1194.6</v>
      </c>
      <c r="H131" s="74" t="n">
        <v>75.67</v>
      </c>
      <c r="I131" s="69"/>
      <c r="J131" s="166" t="n">
        <f aca="false">K131/D131</f>
        <v>8.09818697210874</v>
      </c>
      <c r="K131" s="165" t="n">
        <f aca="false">L131+M131+E131</f>
        <v>12627.26</v>
      </c>
      <c r="L131" s="165" t="n">
        <f aca="false">F131*1163</f>
        <v>0</v>
      </c>
      <c r="M131" s="165" t="n">
        <f aca="false">G131*9.5</f>
        <v>11348.7</v>
      </c>
      <c r="O131" s="20"/>
    </row>
    <row r="132" customFormat="false" ht="23.85" hidden="false" customHeight="false" outlineLevel="0" collapsed="false">
      <c r="A132" s="162" t="n">
        <v>13</v>
      </c>
      <c r="B132" s="91" t="s">
        <v>128</v>
      </c>
      <c r="C132" s="92"/>
      <c r="D132" s="205" t="n">
        <v>127.8</v>
      </c>
      <c r="E132" s="74" t="n">
        <v>299.07</v>
      </c>
      <c r="F132" s="69" t="n">
        <v>2.89</v>
      </c>
      <c r="G132" s="74"/>
      <c r="H132" s="69" t="n">
        <v>5.46</v>
      </c>
      <c r="I132" s="69"/>
      <c r="J132" s="166" t="n">
        <f aca="false">K132/D132</f>
        <v>28.639593114241</v>
      </c>
      <c r="K132" s="165" t="n">
        <f aca="false">L132+M132+E132</f>
        <v>3660.14</v>
      </c>
      <c r="L132" s="165" t="n">
        <f aca="false">F132*1163</f>
        <v>3361.07</v>
      </c>
      <c r="M132" s="165" t="n">
        <f aca="false">G132*9.5</f>
        <v>0</v>
      </c>
      <c r="O132" s="20"/>
    </row>
    <row r="133" customFormat="false" ht="15" hidden="false" customHeight="false" outlineLevel="0" collapsed="false">
      <c r="A133" s="162" t="n">
        <v>14</v>
      </c>
      <c r="B133" s="91" t="s">
        <v>129</v>
      </c>
      <c r="C133" s="170"/>
      <c r="D133" s="207" t="n">
        <v>606.3</v>
      </c>
      <c r="E133" s="74" t="n">
        <v>5350.32</v>
      </c>
      <c r="F133" s="151"/>
      <c r="G133" s="69"/>
      <c r="H133" s="74" t="n">
        <v>20.89</v>
      </c>
      <c r="I133" s="69" t="n">
        <v>1</v>
      </c>
      <c r="J133" s="166" t="n">
        <f aca="false">K133/D133</f>
        <v>8.82454230578921</v>
      </c>
      <c r="K133" s="165" t="n">
        <f aca="false">L133+M133+E133</f>
        <v>5350.32</v>
      </c>
      <c r="L133" s="165" t="n">
        <f aca="false">F133*1163</f>
        <v>0</v>
      </c>
      <c r="M133" s="165" t="n">
        <f aca="false">G133*9.5</f>
        <v>0</v>
      </c>
      <c r="O133" s="20"/>
    </row>
    <row r="134" customFormat="false" ht="15" hidden="false" customHeight="false" outlineLevel="0" collapsed="false">
      <c r="A134" s="162" t="n">
        <v>15</v>
      </c>
      <c r="B134" s="91" t="s">
        <v>130</v>
      </c>
      <c r="C134" s="92" t="n">
        <v>10</v>
      </c>
      <c r="D134" s="206" t="n">
        <v>712.92</v>
      </c>
      <c r="E134" s="74" t="n">
        <v>1673.58</v>
      </c>
      <c r="F134" s="69"/>
      <c r="G134" s="69"/>
      <c r="H134" s="74" t="n">
        <v>20.62</v>
      </c>
      <c r="I134" s="69"/>
      <c r="J134" s="166" t="n">
        <f aca="false">K134/D134</f>
        <v>2.34750042080458</v>
      </c>
      <c r="K134" s="165" t="n">
        <f aca="false">L134+M134+E134</f>
        <v>1673.58</v>
      </c>
      <c r="L134" s="165" t="n">
        <f aca="false">F134*1163</f>
        <v>0</v>
      </c>
      <c r="M134" s="165" t="n">
        <f aca="false">G134*9.5</f>
        <v>0</v>
      </c>
      <c r="O134" s="20"/>
    </row>
    <row r="135" customFormat="false" ht="23.85" hidden="false" customHeight="false" outlineLevel="0" collapsed="false">
      <c r="A135" s="162" t="n">
        <v>16</v>
      </c>
      <c r="B135" s="91" t="s">
        <v>131</v>
      </c>
      <c r="C135" s="92" t="n">
        <v>30</v>
      </c>
      <c r="D135" s="205" t="n">
        <v>350</v>
      </c>
      <c r="E135" s="74" t="n">
        <v>410.95</v>
      </c>
      <c r="F135" s="69"/>
      <c r="G135" s="74" t="n">
        <v>57.91</v>
      </c>
      <c r="H135" s="69"/>
      <c r="I135" s="69"/>
      <c r="J135" s="166" t="n">
        <f aca="false">K135/D135</f>
        <v>2.74598571428571</v>
      </c>
      <c r="K135" s="165" t="n">
        <f aca="false">L135+M135+E135</f>
        <v>961.095</v>
      </c>
      <c r="L135" s="165" t="n">
        <f aca="false">F135*1163</f>
        <v>0</v>
      </c>
      <c r="M135" s="165" t="n">
        <f aca="false">G135*9.5</f>
        <v>550.145</v>
      </c>
      <c r="O135" s="20"/>
    </row>
    <row r="136" customFormat="false" ht="23.85" hidden="false" customHeight="false" outlineLevel="0" collapsed="false">
      <c r="A136" s="162" t="n">
        <v>17</v>
      </c>
      <c r="B136" s="91" t="s">
        <v>132</v>
      </c>
      <c r="C136" s="92"/>
      <c r="D136" s="205" t="n">
        <v>1166.8</v>
      </c>
      <c r="E136" s="74"/>
      <c r="F136" s="69"/>
      <c r="G136" s="74"/>
      <c r="H136" s="69" t="n">
        <v>53.73</v>
      </c>
      <c r="I136" s="69"/>
      <c r="J136" s="166" t="n">
        <f aca="false">K136/D136</f>
        <v>0</v>
      </c>
      <c r="K136" s="165" t="n">
        <f aca="false">L136+M136+E136</f>
        <v>0</v>
      </c>
      <c r="L136" s="165" t="n">
        <f aca="false">F136*1163</f>
        <v>0</v>
      </c>
      <c r="M136" s="165" t="n">
        <f aca="false">G136*9.5</f>
        <v>0</v>
      </c>
      <c r="O136" s="20"/>
    </row>
    <row r="137" customFormat="false" ht="23.85" hidden="false" customHeight="false" outlineLevel="0" collapsed="false">
      <c r="A137" s="162" t="n">
        <v>18</v>
      </c>
      <c r="B137" s="146" t="s">
        <v>133</v>
      </c>
      <c r="C137" s="92"/>
      <c r="D137" s="205" t="n">
        <v>270.2</v>
      </c>
      <c r="E137" s="74" t="n">
        <v>617.35</v>
      </c>
      <c r="F137" s="69" t="n">
        <v>4.35</v>
      </c>
      <c r="G137" s="74"/>
      <c r="H137" s="69" t="n">
        <v>9.1</v>
      </c>
      <c r="I137" s="69"/>
      <c r="J137" s="166" t="n">
        <f aca="false">K137/D137</f>
        <v>21.0081421169504</v>
      </c>
      <c r="K137" s="165" t="n">
        <f aca="false">L137+M137+E137</f>
        <v>5676.4</v>
      </c>
      <c r="L137" s="165" t="n">
        <f aca="false">F137*1163</f>
        <v>5059.05</v>
      </c>
      <c r="M137" s="165" t="n">
        <f aca="false">G137*9.5</f>
        <v>0</v>
      </c>
      <c r="O137" s="20"/>
    </row>
    <row r="138" customFormat="false" ht="15" hidden="false" customHeight="false" outlineLevel="0" collapsed="false">
      <c r="A138" s="173"/>
      <c r="B138" s="174" t="s">
        <v>66</v>
      </c>
      <c r="C138" s="175" t="n">
        <f aca="false">SUM(C120:C137)</f>
        <v>2451</v>
      </c>
      <c r="D138" s="175" t="n">
        <f aca="false">SUM(D120:D137)</f>
        <v>13779.66</v>
      </c>
      <c r="E138" s="176" t="n">
        <f aca="false">SUM(E120:E137)</f>
        <v>41642.54</v>
      </c>
      <c r="F138" s="176" t="n">
        <f aca="false">SUM(F120:F137)</f>
        <v>76.83</v>
      </c>
      <c r="G138" s="176" t="n">
        <f aca="false">SUM(G120:G137)</f>
        <v>11750.87</v>
      </c>
      <c r="H138" s="176" t="n">
        <f aca="false">SUM(H120:H137)</f>
        <v>466.14</v>
      </c>
      <c r="I138" s="176" t="n">
        <f aca="false">SUM(I120:I137)</f>
        <v>1</v>
      </c>
      <c r="J138" s="177"/>
      <c r="K138" s="177"/>
      <c r="L138" s="177"/>
      <c r="M138" s="178"/>
      <c r="O138" s="20"/>
    </row>
    <row r="139" customFormat="false" ht="15" hidden="false" customHeight="false" outlineLevel="0" collapsed="false">
      <c r="A139" s="173"/>
      <c r="B139" s="174" t="s">
        <v>67</v>
      </c>
      <c r="C139" s="175"/>
      <c r="D139" s="175"/>
      <c r="E139" s="176"/>
      <c r="F139" s="176"/>
      <c r="G139" s="176"/>
      <c r="H139" s="176"/>
      <c r="I139" s="178"/>
      <c r="J139" s="179" t="n">
        <f aca="false">SUM(J120:J137)/18</f>
        <v>25.5366229552714</v>
      </c>
      <c r="K139" s="178"/>
      <c r="L139" s="178"/>
      <c r="M139" s="178"/>
      <c r="O139" s="20"/>
    </row>
    <row r="140" customFormat="false" ht="15" hidden="false" customHeight="false" outlineLevel="0" collapsed="false">
      <c r="A140" s="125"/>
      <c r="B140" s="125"/>
      <c r="C140" s="125"/>
      <c r="D140" s="125"/>
      <c r="E140" s="124"/>
      <c r="F140" s="124"/>
      <c r="G140" s="124"/>
      <c r="H140" s="124"/>
      <c r="I140" s="124"/>
      <c r="J140" s="124"/>
      <c r="K140" s="124"/>
      <c r="L140" s="124"/>
      <c r="M140" s="124"/>
      <c r="O140" s="20"/>
    </row>
    <row r="141" customFormat="false" ht="15" hidden="false" customHeight="false" outlineLevel="0" collapsed="false">
      <c r="A141" s="125"/>
      <c r="B141" s="125"/>
      <c r="C141" s="125"/>
      <c r="D141" s="125"/>
      <c r="E141" s="124"/>
      <c r="F141" s="124"/>
      <c r="G141" s="124"/>
      <c r="H141" s="124"/>
      <c r="I141" s="124"/>
      <c r="J141" s="124"/>
      <c r="K141" s="124"/>
      <c r="L141" s="124"/>
      <c r="M141" s="124"/>
      <c r="O141" s="20"/>
    </row>
    <row r="142" customFormat="false" ht="13.5" hidden="false" customHeight="true" outlineLevel="0" collapsed="false">
      <c r="A142" s="126" t="s">
        <v>1</v>
      </c>
      <c r="B142" s="127" t="s">
        <v>2</v>
      </c>
      <c r="C142" s="127" t="s">
        <v>3</v>
      </c>
      <c r="D142" s="127" t="s">
        <v>4</v>
      </c>
      <c r="E142" s="126" t="s">
        <v>5</v>
      </c>
      <c r="F142" s="126"/>
      <c r="G142" s="126"/>
      <c r="H142" s="126"/>
      <c r="I142" s="126"/>
      <c r="J142" s="127" t="s">
        <v>6</v>
      </c>
      <c r="K142" s="127" t="s">
        <v>7</v>
      </c>
      <c r="L142" s="127"/>
      <c r="M142" s="127"/>
      <c r="O142" s="20"/>
    </row>
    <row r="143" customFormat="false" ht="35.05" hidden="false" customHeight="false" outlineLevel="0" collapsed="false">
      <c r="A143" s="126"/>
      <c r="B143" s="127"/>
      <c r="C143" s="127"/>
      <c r="D143" s="127"/>
      <c r="E143" s="126" t="s">
        <v>8</v>
      </c>
      <c r="F143" s="126" t="s">
        <v>9</v>
      </c>
      <c r="G143" s="126" t="s">
        <v>10</v>
      </c>
      <c r="H143" s="126" t="s">
        <v>11</v>
      </c>
      <c r="I143" s="126" t="s">
        <v>12</v>
      </c>
      <c r="J143" s="127"/>
      <c r="K143" s="127" t="s">
        <v>13</v>
      </c>
      <c r="L143" s="127" t="s">
        <v>14</v>
      </c>
      <c r="M143" s="127" t="s">
        <v>15</v>
      </c>
      <c r="O143" s="20"/>
    </row>
    <row r="144" customFormat="false" ht="15" hidden="false" customHeight="false" outlineLevel="0" collapsed="false">
      <c r="A144" s="161" t="s">
        <v>134</v>
      </c>
      <c r="B144" s="161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  <c r="M144" s="161"/>
      <c r="O144" s="20"/>
    </row>
    <row r="145" customFormat="false" ht="35.05" hidden="false" customHeight="false" outlineLevel="0" collapsed="false">
      <c r="A145" s="180" t="n">
        <v>1</v>
      </c>
      <c r="B145" s="201" t="s">
        <v>212</v>
      </c>
      <c r="C145" s="92" t="n">
        <v>756</v>
      </c>
      <c r="D145" s="206" t="n">
        <v>5466</v>
      </c>
      <c r="E145" s="74" t="n">
        <v>9417.25</v>
      </c>
      <c r="F145" s="74" t="n">
        <v>404.27</v>
      </c>
      <c r="G145" s="69"/>
      <c r="H145" s="74" t="n">
        <v>188.09</v>
      </c>
      <c r="I145" s="69"/>
      <c r="J145" s="93" t="n">
        <f aca="false">K145/D145</f>
        <v>87.7393450420783</v>
      </c>
      <c r="K145" s="76" t="n">
        <f aca="false">L145+M145+E145</f>
        <v>479583.26</v>
      </c>
      <c r="L145" s="76" t="n">
        <f aca="false">F145*1163</f>
        <v>470166.01</v>
      </c>
      <c r="M145" s="76" t="n">
        <f aca="false">G145*9.5</f>
        <v>0</v>
      </c>
      <c r="O145" s="20"/>
    </row>
    <row r="146" customFormat="false" ht="23.85" hidden="false" customHeight="false" outlineLevel="0" collapsed="false">
      <c r="A146" s="180" t="n">
        <v>2</v>
      </c>
      <c r="B146" s="202" t="s">
        <v>136</v>
      </c>
      <c r="C146" s="92" t="n">
        <v>810</v>
      </c>
      <c r="D146" s="206" t="n">
        <v>11225.1</v>
      </c>
      <c r="E146" s="74" t="n">
        <v>8030.32</v>
      </c>
      <c r="F146" s="74" t="n">
        <v>92.35</v>
      </c>
      <c r="G146" s="74" t="n">
        <v>5625.45</v>
      </c>
      <c r="H146" s="74" t="n">
        <v>821.82</v>
      </c>
      <c r="I146" s="69"/>
      <c r="J146" s="93" t="n">
        <f aca="false">K146/D146</f>
        <v>15.0444223214047</v>
      </c>
      <c r="K146" s="76" t="n">
        <f aca="false">L146+M146+E146</f>
        <v>168875.145</v>
      </c>
      <c r="L146" s="76" t="n">
        <f aca="false">F146*1163</f>
        <v>107403.05</v>
      </c>
      <c r="M146" s="76" t="n">
        <f aca="false">G146*9.5</f>
        <v>53441.775</v>
      </c>
      <c r="O146" s="20"/>
    </row>
    <row r="147" customFormat="false" ht="23.85" hidden="false" customHeight="false" outlineLevel="0" collapsed="false">
      <c r="A147" s="180" t="n">
        <v>3</v>
      </c>
      <c r="B147" s="201" t="s">
        <v>213</v>
      </c>
      <c r="C147" s="92" t="n">
        <v>50</v>
      </c>
      <c r="D147" s="206" t="n">
        <v>391</v>
      </c>
      <c r="E147" s="74" t="n">
        <v>697.81</v>
      </c>
      <c r="F147" s="151" t="n">
        <v>11.44</v>
      </c>
      <c r="G147" s="69" t="n">
        <v>1468.04</v>
      </c>
      <c r="H147" s="74"/>
      <c r="I147" s="74"/>
      <c r="J147" s="93" t="n">
        <f aca="false">K147/D147</f>
        <v>71.4805882352941</v>
      </c>
      <c r="K147" s="76" t="n">
        <f aca="false">L147+M147+E147</f>
        <v>27948.91</v>
      </c>
      <c r="L147" s="76" t="n">
        <f aca="false">F147*1163</f>
        <v>13304.72</v>
      </c>
      <c r="M147" s="76" t="n">
        <f aca="false">G147*9.5</f>
        <v>13946.38</v>
      </c>
      <c r="O147" s="20"/>
    </row>
    <row r="148" customFormat="false" ht="23.85" hidden="false" customHeight="false" outlineLevel="0" collapsed="false">
      <c r="A148" s="180" t="n">
        <v>4</v>
      </c>
      <c r="B148" s="203" t="s">
        <v>214</v>
      </c>
      <c r="C148" s="92" t="n">
        <v>40</v>
      </c>
      <c r="D148" s="206" t="n">
        <v>193</v>
      </c>
      <c r="E148" s="74" t="n">
        <v>522.2</v>
      </c>
      <c r="F148" s="151"/>
      <c r="G148" s="69" t="n">
        <v>534.92</v>
      </c>
      <c r="H148" s="74" t="n">
        <v>1.79</v>
      </c>
      <c r="I148" s="74"/>
      <c r="J148" s="93" t="n">
        <f aca="false">K148/D148</f>
        <v>29.0359585492228</v>
      </c>
      <c r="K148" s="76" t="n">
        <f aca="false">L148+M148+E148</f>
        <v>5603.94</v>
      </c>
      <c r="L148" s="76" t="n">
        <f aca="false">F148*1163</f>
        <v>0</v>
      </c>
      <c r="M148" s="76" t="n">
        <f aca="false">G148*9.5</f>
        <v>5081.74</v>
      </c>
      <c r="O148" s="20"/>
    </row>
    <row r="149" customFormat="false" ht="23.85" hidden="false" customHeight="false" outlineLevel="0" collapsed="false">
      <c r="A149" s="180" t="n">
        <v>5</v>
      </c>
      <c r="B149" s="203" t="s">
        <v>215</v>
      </c>
      <c r="C149" s="95" t="n">
        <v>135</v>
      </c>
      <c r="D149" s="206" t="n">
        <v>845</v>
      </c>
      <c r="E149" s="74" t="n">
        <v>2373.77</v>
      </c>
      <c r="F149" s="74" t="n">
        <v>12.67</v>
      </c>
      <c r="G149" s="69"/>
      <c r="H149" s="74" t="n">
        <v>13.44</v>
      </c>
      <c r="I149" s="74" t="n">
        <v>4.79</v>
      </c>
      <c r="J149" s="93" t="n">
        <f aca="false">K149/D149</f>
        <v>20.2473136094675</v>
      </c>
      <c r="K149" s="76" t="n">
        <f aca="false">L149+M149+E149</f>
        <v>17108.98</v>
      </c>
      <c r="L149" s="76" t="n">
        <f aca="false">F149*1163</f>
        <v>14735.21</v>
      </c>
      <c r="M149" s="76" t="n">
        <f aca="false">G149*9.5</f>
        <v>0</v>
      </c>
      <c r="O149" s="20"/>
    </row>
    <row r="150" customFormat="false" ht="35.05" hidden="false" customHeight="false" outlineLevel="0" collapsed="false">
      <c r="A150" s="180" t="n">
        <v>6</v>
      </c>
      <c r="B150" s="202" t="s">
        <v>216</v>
      </c>
      <c r="C150" s="92" t="n">
        <v>761</v>
      </c>
      <c r="D150" s="206" t="n">
        <v>2193</v>
      </c>
      <c r="E150" s="74" t="n">
        <v>4103.12</v>
      </c>
      <c r="F150" s="74" t="n">
        <v>29.53</v>
      </c>
      <c r="G150" s="69"/>
      <c r="H150" s="74" t="n">
        <v>107.73</v>
      </c>
      <c r="I150" s="69" t="n">
        <v>2.41</v>
      </c>
      <c r="J150" s="93" t="n">
        <f aca="false">K150/D150</f>
        <v>17.5314683082535</v>
      </c>
      <c r="K150" s="76" t="n">
        <f aca="false">L150+M150+E150</f>
        <v>38446.51</v>
      </c>
      <c r="L150" s="76" t="n">
        <f aca="false">F150*1163</f>
        <v>34343.39</v>
      </c>
      <c r="M150" s="76" t="n">
        <f aca="false">G150*9.5</f>
        <v>0</v>
      </c>
      <c r="O150" s="20"/>
    </row>
    <row r="151" customFormat="false" ht="23.85" hidden="false" customHeight="false" outlineLevel="0" collapsed="false">
      <c r="A151" s="180" t="n">
        <v>7</v>
      </c>
      <c r="B151" s="203" t="s">
        <v>217</v>
      </c>
      <c r="C151" s="92" t="n">
        <v>125</v>
      </c>
      <c r="D151" s="206" t="n">
        <v>616.3</v>
      </c>
      <c r="E151" s="74" t="n">
        <v>1702.03</v>
      </c>
      <c r="F151" s="74"/>
      <c r="G151" s="69"/>
      <c r="H151" s="74" t="n">
        <v>15.3</v>
      </c>
      <c r="I151" s="74"/>
      <c r="J151" s="93" t="n">
        <f aca="false">K151/D151</f>
        <v>2.76169073503164</v>
      </c>
      <c r="K151" s="76" t="n">
        <f aca="false">L151+M151+E151</f>
        <v>1702.03</v>
      </c>
      <c r="L151" s="76" t="n">
        <f aca="false">F151*1163</f>
        <v>0</v>
      </c>
      <c r="M151" s="76" t="n">
        <f aca="false">G151*9.5</f>
        <v>0</v>
      </c>
      <c r="O151" s="20"/>
    </row>
    <row r="152" customFormat="false" ht="35.05" hidden="false" customHeight="false" outlineLevel="0" collapsed="false">
      <c r="A152" s="180" t="n">
        <v>8</v>
      </c>
      <c r="B152" s="202" t="s">
        <v>142</v>
      </c>
      <c r="C152" s="92" t="n">
        <v>1995</v>
      </c>
      <c r="D152" s="206" t="n">
        <v>25949</v>
      </c>
      <c r="E152" s="74" t="n">
        <v>41252.27</v>
      </c>
      <c r="F152" s="74" t="n">
        <v>360.99</v>
      </c>
      <c r="G152" s="69"/>
      <c r="H152" s="74" t="n">
        <v>3833.18</v>
      </c>
      <c r="I152" s="69"/>
      <c r="J152" s="93" t="n">
        <f aca="false">K152/D152</f>
        <v>17.7688404177425</v>
      </c>
      <c r="K152" s="76" t="n">
        <f aca="false">L152+M152+E152</f>
        <v>461083.64</v>
      </c>
      <c r="L152" s="76" t="n">
        <f aca="false">F152*1163</f>
        <v>419831.37</v>
      </c>
      <c r="M152" s="76" t="n">
        <f aca="false">G152*9.5</f>
        <v>0</v>
      </c>
      <c r="O152" s="20"/>
    </row>
    <row r="153" customFormat="false" ht="35.05" hidden="false" customHeight="false" outlineLevel="0" collapsed="false">
      <c r="A153" s="180" t="n">
        <v>9</v>
      </c>
      <c r="B153" s="204" t="s">
        <v>218</v>
      </c>
      <c r="C153" s="92" t="n">
        <v>1031</v>
      </c>
      <c r="D153" s="206" t="n">
        <v>5112</v>
      </c>
      <c r="E153" s="74" t="n">
        <v>8945.02</v>
      </c>
      <c r="F153" s="74" t="n">
        <v>92.71</v>
      </c>
      <c r="G153" s="69"/>
      <c r="H153" s="74" t="n">
        <v>201.78</v>
      </c>
      <c r="I153" s="69"/>
      <c r="J153" s="93" t="n">
        <f aca="false">K153/D153</f>
        <v>22.8416960093897</v>
      </c>
      <c r="K153" s="76" t="n">
        <f aca="false">L153+M153+E153</f>
        <v>116766.75</v>
      </c>
      <c r="L153" s="76" t="n">
        <f aca="false">F153*1163</f>
        <v>107821.73</v>
      </c>
      <c r="M153" s="76" t="n">
        <f aca="false">G153*9.5</f>
        <v>0</v>
      </c>
      <c r="O153" s="20"/>
    </row>
    <row r="154" customFormat="false" ht="23.85" hidden="false" customHeight="false" outlineLevel="0" collapsed="false">
      <c r="A154" s="180" t="n">
        <v>10</v>
      </c>
      <c r="B154" s="202" t="s">
        <v>144</v>
      </c>
      <c r="C154" s="92" t="n">
        <v>1125</v>
      </c>
      <c r="D154" s="206" t="n">
        <v>8890</v>
      </c>
      <c r="E154" s="74" t="n">
        <v>5844.2</v>
      </c>
      <c r="F154" s="74" t="n">
        <v>131.21</v>
      </c>
      <c r="G154" s="69"/>
      <c r="H154" s="74" t="n">
        <v>389.81</v>
      </c>
      <c r="I154" s="69"/>
      <c r="J154" s="93" t="n">
        <f aca="false">K154/D154</f>
        <v>17.8224330708661</v>
      </c>
      <c r="K154" s="76" t="n">
        <f aca="false">L154+M154+E154</f>
        <v>158441.43</v>
      </c>
      <c r="L154" s="76" t="n">
        <f aca="false">F154*1163</f>
        <v>152597.23</v>
      </c>
      <c r="M154" s="76" t="n">
        <f aca="false">G154*9.5</f>
        <v>0</v>
      </c>
      <c r="O154" s="20"/>
    </row>
    <row r="155" customFormat="false" ht="35.05" hidden="false" customHeight="false" outlineLevel="0" collapsed="false">
      <c r="A155" s="180" t="n">
        <v>11</v>
      </c>
      <c r="B155" s="202" t="s">
        <v>145</v>
      </c>
      <c r="C155" s="92" t="n">
        <v>910</v>
      </c>
      <c r="D155" s="206" t="n">
        <v>2539.5</v>
      </c>
      <c r="E155" s="74" t="n">
        <v>8515.66</v>
      </c>
      <c r="F155" s="74" t="n">
        <v>17.9</v>
      </c>
      <c r="G155" s="74" t="n">
        <v>6.64</v>
      </c>
      <c r="H155" s="74" t="n">
        <v>182.68</v>
      </c>
      <c r="I155" s="69" t="n">
        <v>19.8</v>
      </c>
      <c r="J155" s="93" t="n">
        <f aca="false">K155/D155</f>
        <v>11.5756802520181</v>
      </c>
      <c r="K155" s="76" t="n">
        <f aca="false">L155+M155+E155</f>
        <v>29396.44</v>
      </c>
      <c r="L155" s="76" t="n">
        <f aca="false">F155*1163</f>
        <v>20817.7</v>
      </c>
      <c r="M155" s="76" t="n">
        <f aca="false">G155*9.5</f>
        <v>63.08</v>
      </c>
      <c r="O155" s="20"/>
    </row>
    <row r="156" customFormat="false" ht="23.85" hidden="false" customHeight="false" outlineLevel="0" collapsed="false">
      <c r="A156" s="180" t="n">
        <v>12</v>
      </c>
      <c r="B156" s="202" t="s">
        <v>146</v>
      </c>
      <c r="C156" s="92" t="n">
        <v>130</v>
      </c>
      <c r="D156" s="206" t="n">
        <v>2840.4</v>
      </c>
      <c r="E156" s="69" t="n">
        <v>11488.65</v>
      </c>
      <c r="F156" s="69"/>
      <c r="G156" s="69"/>
      <c r="H156" s="74" t="n">
        <v>140.21</v>
      </c>
      <c r="I156" s="69"/>
      <c r="J156" s="93" t="n">
        <f aca="false">K156/D156</f>
        <v>4.04472961554711</v>
      </c>
      <c r="K156" s="76" t="n">
        <f aca="false">L156+M156+E156</f>
        <v>11488.65</v>
      </c>
      <c r="L156" s="76" t="n">
        <f aca="false">F156*1163</f>
        <v>0</v>
      </c>
      <c r="M156" s="76" t="n">
        <f aca="false">G156*9.5</f>
        <v>0</v>
      </c>
      <c r="O156" s="20"/>
    </row>
    <row r="157" customFormat="false" ht="23.85" hidden="false" customHeight="false" outlineLevel="0" collapsed="false">
      <c r="A157" s="180" t="n">
        <v>13</v>
      </c>
      <c r="B157" s="203" t="s">
        <v>219</v>
      </c>
      <c r="C157" s="92" t="n">
        <v>50</v>
      </c>
      <c r="D157" s="206" t="n">
        <v>241</v>
      </c>
      <c r="E157" s="74" t="n">
        <v>606.63</v>
      </c>
      <c r="F157" s="151"/>
      <c r="G157" s="69"/>
      <c r="H157" s="74" t="n">
        <v>9.65</v>
      </c>
      <c r="I157" s="74"/>
      <c r="J157" s="93" t="n">
        <f aca="false">K157/D157</f>
        <v>2.51713692946058</v>
      </c>
      <c r="K157" s="76" t="n">
        <f aca="false">L157+M157+E157</f>
        <v>606.63</v>
      </c>
      <c r="L157" s="76" t="n">
        <f aca="false">F157*1163</f>
        <v>0</v>
      </c>
      <c r="M157" s="76" t="n">
        <f aca="false">G157*9.5</f>
        <v>0</v>
      </c>
      <c r="O157" s="20"/>
    </row>
    <row r="158" customFormat="false" ht="35.05" hidden="false" customHeight="false" outlineLevel="0" collapsed="false">
      <c r="A158" s="180" t="n">
        <v>14</v>
      </c>
      <c r="B158" s="201" t="s">
        <v>220</v>
      </c>
      <c r="C158" s="92" t="n">
        <v>35</v>
      </c>
      <c r="D158" s="206" t="n">
        <v>217</v>
      </c>
      <c r="E158" s="74" t="n">
        <v>4978.99</v>
      </c>
      <c r="F158" s="151"/>
      <c r="G158" s="69"/>
      <c r="H158" s="74"/>
      <c r="I158" s="74"/>
      <c r="J158" s="93" t="n">
        <f aca="false">K158/D158</f>
        <v>22.9446543778802</v>
      </c>
      <c r="K158" s="76" t="n">
        <f aca="false">L158+M158+E158</f>
        <v>4978.99</v>
      </c>
      <c r="L158" s="76" t="n">
        <f aca="false">F158*1163</f>
        <v>0</v>
      </c>
      <c r="M158" s="76" t="n">
        <f aca="false">G158*9.5</f>
        <v>0</v>
      </c>
      <c r="O158" s="20"/>
    </row>
    <row r="159" customFormat="false" ht="15" hidden="false" customHeight="false" outlineLevel="0" collapsed="false">
      <c r="A159" s="173"/>
      <c r="B159" s="174" t="s">
        <v>66</v>
      </c>
      <c r="C159" s="175" t="n">
        <f aca="false">SUM(C145:C158)</f>
        <v>7953</v>
      </c>
      <c r="D159" s="175" t="n">
        <f aca="false">SUM(D145:D158)</f>
        <v>66718.3</v>
      </c>
      <c r="E159" s="175" t="n">
        <f aca="false">SUM(E145:E158)</f>
        <v>108477.92</v>
      </c>
      <c r="F159" s="175" t="n">
        <f aca="false">SUM(F145:F158)</f>
        <v>1153.07</v>
      </c>
      <c r="G159" s="175" t="n">
        <f aca="false">SUM(G145:G158)</f>
        <v>7635.05</v>
      </c>
      <c r="H159" s="175" t="n">
        <f aca="false">SUM(H145:H158)</f>
        <v>5905.48</v>
      </c>
      <c r="I159" s="175" t="n">
        <f aca="false">SUM(I145:I158)</f>
        <v>27</v>
      </c>
      <c r="J159" s="178"/>
      <c r="K159" s="178"/>
      <c r="L159" s="178"/>
      <c r="M159" s="178"/>
      <c r="O159" s="20"/>
    </row>
    <row r="160" customFormat="false" ht="15" hidden="false" customHeight="false" outlineLevel="0" collapsed="false">
      <c r="A160" s="173"/>
      <c r="B160" s="174" t="s">
        <v>67</v>
      </c>
      <c r="C160" s="175"/>
      <c r="D160" s="175"/>
      <c r="E160" s="176"/>
      <c r="F160" s="176"/>
      <c r="G160" s="176"/>
      <c r="H160" s="176"/>
      <c r="I160" s="181"/>
      <c r="J160" s="181" t="n">
        <f aca="false">SUM(J145:J158)/14</f>
        <v>24.5254255338326</v>
      </c>
      <c r="K160" s="178"/>
      <c r="L160" s="178"/>
      <c r="M160" s="178"/>
      <c r="O160" s="96"/>
    </row>
    <row r="161" customFormat="false" ht="15" hidden="false" customHeight="false" outlineLevel="0" collapsed="false">
      <c r="A161" s="125"/>
      <c r="B161" s="125"/>
      <c r="C161" s="156"/>
      <c r="D161" s="156"/>
      <c r="E161" s="157"/>
      <c r="F161" s="157"/>
      <c r="G161" s="157"/>
      <c r="H161" s="157"/>
      <c r="I161" s="157"/>
      <c r="J161" s="156"/>
      <c r="K161" s="159"/>
      <c r="L161" s="159"/>
      <c r="M161" s="159"/>
      <c r="O161" s="96"/>
    </row>
    <row r="162" customFormat="false" ht="15" hidden="false" customHeight="false" outlineLevel="0" collapsed="false">
      <c r="A162" s="125"/>
      <c r="B162" s="125"/>
      <c r="C162" s="125"/>
      <c r="D162" s="125"/>
      <c r="E162" s="124"/>
      <c r="F162" s="124"/>
      <c r="G162" s="124"/>
      <c r="H162" s="157"/>
      <c r="I162" s="157"/>
      <c r="J162" s="156"/>
      <c r="K162" s="124"/>
      <c r="L162" s="124"/>
      <c r="M162" s="124"/>
      <c r="O162" s="96"/>
    </row>
    <row r="163" customFormat="false" ht="15" hidden="true" customHeight="false" outlineLevel="0" collapsed="false">
      <c r="A163" s="125"/>
      <c r="B163" s="125"/>
      <c r="C163" s="125"/>
      <c r="D163" s="125"/>
      <c r="E163" s="124"/>
      <c r="F163" s="124"/>
      <c r="G163" s="124"/>
      <c r="H163" s="157"/>
      <c r="I163" s="157"/>
      <c r="J163" s="156"/>
      <c r="K163" s="124"/>
      <c r="L163" s="124"/>
      <c r="M163" s="124"/>
      <c r="O163" s="96"/>
    </row>
    <row r="164" customFormat="false" ht="15" hidden="true" customHeight="false" outlineLevel="0" collapsed="false">
      <c r="A164" s="125"/>
      <c r="B164" s="125"/>
      <c r="C164" s="125"/>
      <c r="D164" s="125"/>
      <c r="E164" s="124"/>
      <c r="F164" s="124"/>
      <c r="G164" s="124"/>
      <c r="H164" s="157"/>
      <c r="I164" s="157"/>
      <c r="J164" s="156"/>
      <c r="K164" s="124"/>
      <c r="L164" s="124"/>
      <c r="M164" s="124"/>
      <c r="O164" s="96"/>
    </row>
    <row r="165" customFormat="false" ht="13.5" hidden="false" customHeight="true" outlineLevel="0" collapsed="false">
      <c r="A165" s="126" t="s">
        <v>1</v>
      </c>
      <c r="B165" s="127" t="s">
        <v>2</v>
      </c>
      <c r="C165" s="127" t="s">
        <v>3</v>
      </c>
      <c r="D165" s="127" t="s">
        <v>4</v>
      </c>
      <c r="E165" s="126" t="s">
        <v>5</v>
      </c>
      <c r="F165" s="126"/>
      <c r="G165" s="126"/>
      <c r="H165" s="126"/>
      <c r="I165" s="126"/>
      <c r="J165" s="127" t="s">
        <v>6</v>
      </c>
      <c r="K165" s="127" t="s">
        <v>7</v>
      </c>
      <c r="L165" s="127"/>
      <c r="M165" s="127"/>
      <c r="O165" s="96"/>
    </row>
    <row r="166" customFormat="false" ht="35.05" hidden="false" customHeight="false" outlineLevel="0" collapsed="false">
      <c r="A166" s="126"/>
      <c r="B166" s="127"/>
      <c r="C166" s="127"/>
      <c r="D166" s="127"/>
      <c r="E166" s="126" t="s">
        <v>8</v>
      </c>
      <c r="F166" s="126" t="s">
        <v>9</v>
      </c>
      <c r="G166" s="126" t="s">
        <v>10</v>
      </c>
      <c r="H166" s="126" t="s">
        <v>11</v>
      </c>
      <c r="I166" s="126" t="s">
        <v>12</v>
      </c>
      <c r="J166" s="127"/>
      <c r="K166" s="127" t="s">
        <v>13</v>
      </c>
      <c r="L166" s="127" t="s">
        <v>14</v>
      </c>
      <c r="M166" s="127" t="s">
        <v>15</v>
      </c>
      <c r="O166" s="96"/>
    </row>
    <row r="167" customFormat="false" ht="15" hidden="false" customHeight="false" outlineLevel="0" collapsed="false">
      <c r="A167" s="161" t="s">
        <v>149</v>
      </c>
      <c r="B167" s="161"/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O167" s="96"/>
    </row>
    <row r="168" customFormat="false" ht="15" hidden="false" customHeight="false" outlineLevel="0" collapsed="false">
      <c r="A168" s="162" t="n">
        <v>1</v>
      </c>
      <c r="B168" s="91" t="s">
        <v>150</v>
      </c>
      <c r="C168" s="92" t="n">
        <v>50</v>
      </c>
      <c r="D168" s="206" t="n">
        <v>122.1</v>
      </c>
      <c r="E168" s="74" t="n">
        <v>3098.65</v>
      </c>
      <c r="F168" s="151"/>
      <c r="G168" s="151"/>
      <c r="H168" s="151"/>
      <c r="I168" s="151"/>
      <c r="J168" s="182" t="n">
        <f aca="false">K168/D168</f>
        <v>25.3779688779689</v>
      </c>
      <c r="K168" s="183" t="n">
        <f aca="false">L168+M168+E168</f>
        <v>3098.65</v>
      </c>
      <c r="L168" s="184" t="n">
        <f aca="false">F168*1163</f>
        <v>0</v>
      </c>
      <c r="M168" s="184" t="n">
        <f aca="false">G168*9.5</f>
        <v>0</v>
      </c>
      <c r="O168" s="96"/>
    </row>
    <row r="169" customFormat="false" ht="23.85" hidden="false" customHeight="false" outlineLevel="0" collapsed="false">
      <c r="A169" s="162" t="n">
        <v>2</v>
      </c>
      <c r="B169" s="91" t="s">
        <v>151</v>
      </c>
      <c r="C169" s="92" t="n">
        <v>50</v>
      </c>
      <c r="D169" s="206" t="n">
        <v>426.8</v>
      </c>
      <c r="E169" s="74" t="n">
        <v>573.73</v>
      </c>
      <c r="F169" s="74" t="n">
        <v>10.43</v>
      </c>
      <c r="G169" s="151"/>
      <c r="H169" s="74" t="n">
        <v>5.64</v>
      </c>
      <c r="I169" s="74" t="n">
        <v>1.14</v>
      </c>
      <c r="J169" s="182" t="n">
        <f aca="false">K169/D169</f>
        <v>29.7652764761012</v>
      </c>
      <c r="K169" s="183" t="n">
        <f aca="false">L169+M169+E169</f>
        <v>12703.82</v>
      </c>
      <c r="L169" s="183" t="n">
        <f aca="false">F169*1163</f>
        <v>12130.09</v>
      </c>
      <c r="M169" s="184" t="n">
        <f aca="false">G169*9.5</f>
        <v>0</v>
      </c>
      <c r="O169" s="96"/>
    </row>
    <row r="170" customFormat="false" ht="15" hidden="false" customHeight="false" outlineLevel="0" collapsed="false">
      <c r="A170" s="162" t="n">
        <v>3</v>
      </c>
      <c r="B170" s="91" t="s">
        <v>152</v>
      </c>
      <c r="C170" s="92" t="n">
        <v>90</v>
      </c>
      <c r="D170" s="206" t="n">
        <v>761.3</v>
      </c>
      <c r="E170" s="74" t="n">
        <v>358.67</v>
      </c>
      <c r="F170" s="74" t="n">
        <v>16.36</v>
      </c>
      <c r="G170" s="151"/>
      <c r="H170" s="74" t="n">
        <v>6.78</v>
      </c>
      <c r="I170" s="74"/>
      <c r="J170" s="182" t="n">
        <f aca="false">K170/D170</f>
        <v>25.4634835150401</v>
      </c>
      <c r="K170" s="183" t="n">
        <f aca="false">L170+M170+E170</f>
        <v>19385.35</v>
      </c>
      <c r="L170" s="184" t="n">
        <f aca="false">F170*1163</f>
        <v>19026.68</v>
      </c>
      <c r="M170" s="184" t="n">
        <f aca="false">G170*9.5</f>
        <v>0</v>
      </c>
      <c r="O170" s="96"/>
    </row>
    <row r="171" customFormat="false" ht="15" hidden="false" customHeight="false" outlineLevel="0" collapsed="false">
      <c r="A171" s="162" t="n">
        <v>4</v>
      </c>
      <c r="B171" s="91" t="s">
        <v>153</v>
      </c>
      <c r="C171" s="92" t="n">
        <v>13</v>
      </c>
      <c r="D171" s="206" t="n">
        <v>273.5</v>
      </c>
      <c r="E171" s="74" t="n">
        <v>4367.5</v>
      </c>
      <c r="F171" s="151"/>
      <c r="G171" s="151"/>
      <c r="H171" s="74" t="n">
        <v>6.18</v>
      </c>
      <c r="I171" s="151"/>
      <c r="J171" s="182" t="n">
        <f aca="false">K171/D171</f>
        <v>15.9689213893967</v>
      </c>
      <c r="K171" s="183" t="n">
        <f aca="false">L171+M171+E171</f>
        <v>4367.5</v>
      </c>
      <c r="L171" s="184" t="n">
        <f aca="false">F171*1163</f>
        <v>0</v>
      </c>
      <c r="M171" s="184" t="n">
        <f aca="false">G171*9.5</f>
        <v>0</v>
      </c>
      <c r="O171" s="96"/>
    </row>
    <row r="172" customFormat="false" ht="23.85" hidden="false" customHeight="false" outlineLevel="0" collapsed="false">
      <c r="A172" s="162" t="n">
        <v>5</v>
      </c>
      <c r="B172" s="91" t="s">
        <v>154</v>
      </c>
      <c r="C172" s="92" t="n">
        <v>28</v>
      </c>
      <c r="D172" s="206" t="n">
        <v>150</v>
      </c>
      <c r="E172" s="74" t="n">
        <v>2853.25</v>
      </c>
      <c r="F172" s="151"/>
      <c r="G172" s="151"/>
      <c r="H172" s="151"/>
      <c r="I172" s="151"/>
      <c r="J172" s="182" t="n">
        <f aca="false">K172/D172</f>
        <v>19.0216666666667</v>
      </c>
      <c r="K172" s="183" t="n">
        <f aca="false">L172+M172+E172</f>
        <v>2853.25</v>
      </c>
      <c r="L172" s="184" t="n">
        <f aca="false">F172*1163</f>
        <v>0</v>
      </c>
      <c r="M172" s="184" t="n">
        <f aca="false">G172*9.5</f>
        <v>0</v>
      </c>
      <c r="O172" s="96"/>
    </row>
    <row r="173" customFormat="false" ht="15" hidden="false" customHeight="false" outlineLevel="0" collapsed="false">
      <c r="A173" s="162" t="n">
        <v>6</v>
      </c>
      <c r="B173" s="91" t="s">
        <v>155</v>
      </c>
      <c r="C173" s="92" t="n">
        <v>20</v>
      </c>
      <c r="D173" s="206" t="n">
        <v>417.57</v>
      </c>
      <c r="E173" s="74" t="n">
        <v>365.36</v>
      </c>
      <c r="F173" s="151"/>
      <c r="G173" s="74" t="n">
        <v>760.31</v>
      </c>
      <c r="H173" s="74" t="n">
        <v>4</v>
      </c>
      <c r="I173" s="151"/>
      <c r="J173" s="182" t="n">
        <f aca="false">K173/D173</f>
        <v>18.1725339464042</v>
      </c>
      <c r="K173" s="183" t="n">
        <f aca="false">L173+M173+E173</f>
        <v>7588.305</v>
      </c>
      <c r="L173" s="184" t="n">
        <f aca="false">F173*1163</f>
        <v>0</v>
      </c>
      <c r="M173" s="184" t="n">
        <f aca="false">G173*9.5</f>
        <v>7222.945</v>
      </c>
      <c r="O173" s="96"/>
    </row>
    <row r="174" customFormat="false" ht="15" hidden="false" customHeight="false" outlineLevel="0" collapsed="false">
      <c r="A174" s="162" t="n">
        <v>7</v>
      </c>
      <c r="B174" s="91" t="s">
        <v>156</v>
      </c>
      <c r="C174" s="92" t="n">
        <v>65</v>
      </c>
      <c r="D174" s="206" t="n">
        <v>1025.9</v>
      </c>
      <c r="E174" s="74" t="n">
        <v>890.58</v>
      </c>
      <c r="F174" s="151"/>
      <c r="G174" s="74" t="n">
        <v>2171.44</v>
      </c>
      <c r="H174" s="74" t="n">
        <v>9.18</v>
      </c>
      <c r="I174" s="151"/>
      <c r="J174" s="182" t="n">
        <f aca="false">K174/D174</f>
        <v>20.9759820645287</v>
      </c>
      <c r="K174" s="183" t="n">
        <f aca="false">L174+M174+E174</f>
        <v>21519.26</v>
      </c>
      <c r="L174" s="184" t="n">
        <f aca="false">F174*1163</f>
        <v>0</v>
      </c>
      <c r="M174" s="184" t="n">
        <f aca="false">G174*9.5</f>
        <v>20628.68</v>
      </c>
      <c r="O174" s="96"/>
    </row>
    <row r="175" customFormat="false" ht="15" hidden="false" customHeight="false" outlineLevel="0" collapsed="false">
      <c r="A175" s="162" t="n">
        <v>8</v>
      </c>
      <c r="B175" s="91" t="s">
        <v>157</v>
      </c>
      <c r="C175" s="92" t="n">
        <v>52</v>
      </c>
      <c r="D175" s="206" t="n">
        <v>1060.2</v>
      </c>
      <c r="E175" s="74" t="n">
        <v>343.28</v>
      </c>
      <c r="F175" s="74" t="n">
        <v>16.21</v>
      </c>
      <c r="G175" s="151"/>
      <c r="H175" s="74" t="n">
        <v>7.64</v>
      </c>
      <c r="I175" s="151"/>
      <c r="J175" s="182" t="n">
        <f aca="false">K175/D175</f>
        <v>18.1055555555556</v>
      </c>
      <c r="K175" s="183" t="n">
        <f aca="false">L175+M175+E175</f>
        <v>19195.51</v>
      </c>
      <c r="L175" s="184" t="n">
        <f aca="false">F175*1163</f>
        <v>18852.23</v>
      </c>
      <c r="M175" s="184" t="n">
        <f aca="false">G175*9.5</f>
        <v>0</v>
      </c>
      <c r="O175" s="96"/>
    </row>
    <row r="176" customFormat="false" ht="15" hidden="false" customHeight="false" outlineLevel="0" collapsed="false">
      <c r="A176" s="162" t="n">
        <v>9</v>
      </c>
      <c r="B176" s="91" t="s">
        <v>158</v>
      </c>
      <c r="C176" s="92" t="n">
        <v>8</v>
      </c>
      <c r="D176" s="206" t="n">
        <v>285</v>
      </c>
      <c r="E176" s="74" t="n">
        <v>143.74</v>
      </c>
      <c r="F176" s="151"/>
      <c r="G176" s="74" t="n">
        <v>399.11</v>
      </c>
      <c r="H176" s="74"/>
      <c r="I176" s="151"/>
      <c r="J176" s="182" t="n">
        <f aca="false">K176/D176</f>
        <v>13.8080175438596</v>
      </c>
      <c r="K176" s="183" t="n">
        <f aca="false">L176+M176+E176</f>
        <v>3935.285</v>
      </c>
      <c r="L176" s="184" t="n">
        <f aca="false">F176*1163</f>
        <v>0</v>
      </c>
      <c r="M176" s="184" t="n">
        <f aca="false">G176*9.5</f>
        <v>3791.545</v>
      </c>
      <c r="O176" s="96"/>
    </row>
    <row r="177" customFormat="false" ht="15" hidden="false" customHeight="false" outlineLevel="0" collapsed="false">
      <c r="A177" s="162" t="n">
        <v>10</v>
      </c>
      <c r="B177" s="91" t="s">
        <v>159</v>
      </c>
      <c r="C177" s="92" t="n">
        <v>200</v>
      </c>
      <c r="D177" s="206" t="n">
        <v>1766.1</v>
      </c>
      <c r="E177" s="74" t="n">
        <v>656.36</v>
      </c>
      <c r="F177" s="74" t="n">
        <v>29.3</v>
      </c>
      <c r="G177" s="151"/>
      <c r="H177" s="74" t="n">
        <v>17.92</v>
      </c>
      <c r="I177" s="151"/>
      <c r="J177" s="182" t="n">
        <f aca="false">K177/D177</f>
        <v>19.6660777985392</v>
      </c>
      <c r="K177" s="183" t="n">
        <f aca="false">L177+M177+E177</f>
        <v>34732.26</v>
      </c>
      <c r="L177" s="184" t="n">
        <f aca="false">F177*1163</f>
        <v>34075.9</v>
      </c>
      <c r="M177" s="184" t="n">
        <f aca="false">G177*9.5</f>
        <v>0</v>
      </c>
      <c r="O177" s="96"/>
    </row>
    <row r="178" customFormat="false" ht="15" hidden="false" customHeight="false" outlineLevel="0" collapsed="false">
      <c r="A178" s="162" t="n">
        <v>11</v>
      </c>
      <c r="B178" s="91" t="s">
        <v>160</v>
      </c>
      <c r="C178" s="92" t="n">
        <v>20</v>
      </c>
      <c r="D178" s="206" t="n">
        <v>170.4</v>
      </c>
      <c r="E178" s="74" t="n">
        <v>77.4</v>
      </c>
      <c r="F178" s="151"/>
      <c r="G178" s="74" t="n">
        <v>298.57</v>
      </c>
      <c r="H178" s="151"/>
      <c r="I178" s="151"/>
      <c r="J178" s="182" t="n">
        <f aca="false">K178/D178</f>
        <v>17.099853286385</v>
      </c>
      <c r="K178" s="183" t="n">
        <f aca="false">L178+M178+E178</f>
        <v>2913.815</v>
      </c>
      <c r="L178" s="184" t="n">
        <f aca="false">F178*1163</f>
        <v>0</v>
      </c>
      <c r="M178" s="184" t="n">
        <f aca="false">G178*9.5</f>
        <v>2836.415</v>
      </c>
      <c r="O178" s="96"/>
    </row>
    <row r="179" customFormat="false" ht="15" hidden="false" customHeight="false" outlineLevel="0" collapsed="false">
      <c r="A179" s="162" t="n">
        <v>12</v>
      </c>
      <c r="B179" s="91" t="s">
        <v>161</v>
      </c>
      <c r="C179" s="92" t="n">
        <v>500</v>
      </c>
      <c r="D179" s="206" t="n">
        <v>2129.3</v>
      </c>
      <c r="E179" s="74" t="n">
        <v>1192.16</v>
      </c>
      <c r="F179" s="74" t="n">
        <v>26.86</v>
      </c>
      <c r="G179" s="151"/>
      <c r="H179" s="74" t="n">
        <v>39.56</v>
      </c>
      <c r="I179" s="151"/>
      <c r="J179" s="182" t="n">
        <f aca="false">K179/D179</f>
        <v>15.230517071338</v>
      </c>
      <c r="K179" s="183" t="n">
        <f aca="false">L179+M179+E179</f>
        <v>32430.34</v>
      </c>
      <c r="L179" s="184" t="n">
        <f aca="false">F179*1163</f>
        <v>31238.18</v>
      </c>
      <c r="M179" s="184" t="n">
        <f aca="false">G179*9.5</f>
        <v>0</v>
      </c>
      <c r="O179" s="96"/>
    </row>
    <row r="180" customFormat="false" ht="15" hidden="false" customHeight="false" outlineLevel="0" collapsed="false">
      <c r="A180" s="162" t="n">
        <v>13</v>
      </c>
      <c r="B180" s="91" t="s">
        <v>162</v>
      </c>
      <c r="C180" s="92" t="n">
        <v>701</v>
      </c>
      <c r="D180" s="206" t="n">
        <v>2911</v>
      </c>
      <c r="E180" s="74" t="n">
        <v>1235.44</v>
      </c>
      <c r="F180" s="74" t="n">
        <v>36.2</v>
      </c>
      <c r="G180" s="151"/>
      <c r="H180" s="74" t="n">
        <v>42.07</v>
      </c>
      <c r="I180" s="151"/>
      <c r="J180" s="182" t="n">
        <f aca="false">K180/D180</f>
        <v>14.8869941600824</v>
      </c>
      <c r="K180" s="183" t="n">
        <f aca="false">L180+M180+E180</f>
        <v>43336.04</v>
      </c>
      <c r="L180" s="184" t="n">
        <f aca="false">F180*1163</f>
        <v>42100.6</v>
      </c>
      <c r="M180" s="184" t="n">
        <f aca="false">G180*9.5</f>
        <v>0</v>
      </c>
      <c r="O180" s="96"/>
    </row>
    <row r="181" customFormat="false" ht="23.85" hidden="false" customHeight="false" outlineLevel="0" collapsed="false">
      <c r="A181" s="162" t="n">
        <v>14</v>
      </c>
      <c r="B181" s="91" t="s">
        <v>163</v>
      </c>
      <c r="C181" s="92" t="n">
        <v>1151</v>
      </c>
      <c r="D181" s="206" t="n">
        <v>3136.7</v>
      </c>
      <c r="E181" s="74" t="n">
        <v>2357.56</v>
      </c>
      <c r="F181" s="74" t="n">
        <v>68.15</v>
      </c>
      <c r="G181" s="151"/>
      <c r="H181" s="74" t="n">
        <v>50.63</v>
      </c>
      <c r="I181" s="151"/>
      <c r="J181" s="182" t="n">
        <f aca="false">K181/D181</f>
        <v>26.0197054228967</v>
      </c>
      <c r="K181" s="183" t="n">
        <f aca="false">L181+M181+E181</f>
        <v>81616.01</v>
      </c>
      <c r="L181" s="184" t="n">
        <f aca="false">F181*1163</f>
        <v>79258.45</v>
      </c>
      <c r="M181" s="184" t="n">
        <f aca="false">G181*9.5</f>
        <v>0</v>
      </c>
      <c r="O181" s="96"/>
    </row>
    <row r="182" customFormat="false" ht="15" hidden="false" customHeight="false" outlineLevel="0" collapsed="false">
      <c r="A182" s="162" t="n">
        <v>15</v>
      </c>
      <c r="B182" s="91" t="s">
        <v>164</v>
      </c>
      <c r="C182" s="92" t="n">
        <v>410</v>
      </c>
      <c r="D182" s="206" t="n">
        <v>1300.8</v>
      </c>
      <c r="E182" s="74" t="n">
        <v>631.33</v>
      </c>
      <c r="F182" s="74" t="n">
        <v>16.02</v>
      </c>
      <c r="G182" s="151"/>
      <c r="H182" s="74" t="n">
        <v>27.16</v>
      </c>
      <c r="I182" s="151"/>
      <c r="J182" s="182" t="n">
        <f aca="false">K182/D182</f>
        <v>14.8082641451415</v>
      </c>
      <c r="K182" s="183" t="n">
        <f aca="false">L182+M182+E182</f>
        <v>19262.59</v>
      </c>
      <c r="L182" s="184" t="n">
        <f aca="false">F182*1163</f>
        <v>18631.26</v>
      </c>
      <c r="M182" s="184" t="n">
        <f aca="false">G182*9.5</f>
        <v>0</v>
      </c>
      <c r="O182" s="96"/>
    </row>
    <row r="183" customFormat="false" ht="15" hidden="false" customHeight="false" outlineLevel="0" collapsed="false">
      <c r="A183" s="162" t="n">
        <v>16</v>
      </c>
      <c r="B183" s="91" t="s">
        <v>165</v>
      </c>
      <c r="C183" s="92" t="n">
        <v>10</v>
      </c>
      <c r="D183" s="206" t="n">
        <v>372.8</v>
      </c>
      <c r="E183" s="74" t="n">
        <v>97.95</v>
      </c>
      <c r="F183" s="151"/>
      <c r="G183" s="74" t="n">
        <v>406.03</v>
      </c>
      <c r="H183" s="151" t="n">
        <v>0</v>
      </c>
      <c r="I183" s="151"/>
      <c r="J183" s="182" t="n">
        <f aca="false">K183/D183</f>
        <v>10.609535944206</v>
      </c>
      <c r="K183" s="183" t="n">
        <f aca="false">L183+M183+E183</f>
        <v>3955.235</v>
      </c>
      <c r="L183" s="184" t="n">
        <f aca="false">F183*1163</f>
        <v>0</v>
      </c>
      <c r="M183" s="184" t="n">
        <f aca="false">G183*9.5</f>
        <v>3857.285</v>
      </c>
      <c r="O183" s="96"/>
    </row>
    <row r="184" customFormat="false" ht="15" hidden="false" customHeight="false" outlineLevel="0" collapsed="false">
      <c r="A184" s="162" t="n">
        <v>17</v>
      </c>
      <c r="B184" s="91" t="s">
        <v>166</v>
      </c>
      <c r="C184" s="92" t="n">
        <v>6</v>
      </c>
      <c r="D184" s="206" t="n">
        <v>26</v>
      </c>
      <c r="E184" s="74" t="n">
        <v>14.78</v>
      </c>
      <c r="F184" s="151"/>
      <c r="G184" s="74" t="n">
        <v>128.93</v>
      </c>
      <c r="H184" s="151"/>
      <c r="I184" s="151"/>
      <c r="J184" s="182" t="n">
        <f aca="false">K184/D184</f>
        <v>47.6775</v>
      </c>
      <c r="K184" s="183" t="n">
        <f aca="false">L184+M184+E184</f>
        <v>1239.615</v>
      </c>
      <c r="L184" s="184" t="n">
        <f aca="false">F184*1163</f>
        <v>0</v>
      </c>
      <c r="M184" s="184" t="n">
        <f aca="false">G184*9.5</f>
        <v>1224.835</v>
      </c>
      <c r="O184" s="96"/>
    </row>
    <row r="185" customFormat="false" ht="15" hidden="false" customHeight="false" outlineLevel="0" collapsed="false">
      <c r="A185" s="162" t="n">
        <v>18</v>
      </c>
      <c r="B185" s="91" t="s">
        <v>167</v>
      </c>
      <c r="C185" s="92" t="n">
        <v>64</v>
      </c>
      <c r="D185" s="206" t="n">
        <v>236.7</v>
      </c>
      <c r="E185" s="74" t="n">
        <v>599.83</v>
      </c>
      <c r="F185" s="151"/>
      <c r="G185" s="151"/>
      <c r="H185" s="74" t="n">
        <v>1.15</v>
      </c>
      <c r="I185" s="74" t="n">
        <v>1</v>
      </c>
      <c r="J185" s="182" t="n">
        <f aca="false">K185/D185</f>
        <v>2.53413603717786</v>
      </c>
      <c r="K185" s="183" t="n">
        <f aca="false">L185+M185+E185</f>
        <v>599.83</v>
      </c>
      <c r="L185" s="184" t="n">
        <f aca="false">F185*1163</f>
        <v>0</v>
      </c>
      <c r="M185" s="184" t="n">
        <f aca="false">G185*9.5</f>
        <v>0</v>
      </c>
      <c r="O185" s="96"/>
    </row>
    <row r="186" customFormat="false" ht="15" hidden="false" customHeight="false" outlineLevel="0" collapsed="false">
      <c r="A186" s="162" t="n">
        <v>19</v>
      </c>
      <c r="B186" s="91" t="s">
        <v>168</v>
      </c>
      <c r="C186" s="92" t="n">
        <v>64</v>
      </c>
      <c r="D186" s="206" t="n">
        <v>376.7</v>
      </c>
      <c r="E186" s="74" t="n">
        <v>1023.26</v>
      </c>
      <c r="F186" s="151"/>
      <c r="G186" s="151"/>
      <c r="H186" s="74" t="n">
        <v>3.15</v>
      </c>
      <c r="I186" s="151"/>
      <c r="J186" s="182" t="n">
        <f aca="false">K186/D186</f>
        <v>2.71637908149721</v>
      </c>
      <c r="K186" s="183" t="n">
        <f aca="false">L186+M186+E186</f>
        <v>1023.26</v>
      </c>
      <c r="L186" s="184" t="n">
        <f aca="false">F186*1163</f>
        <v>0</v>
      </c>
      <c r="M186" s="184" t="n">
        <f aca="false">G186*9.5</f>
        <v>0</v>
      </c>
      <c r="O186" s="96"/>
    </row>
    <row r="187" customFormat="false" ht="23.85" hidden="false" customHeight="false" outlineLevel="0" collapsed="false">
      <c r="A187" s="162" t="n">
        <v>20</v>
      </c>
      <c r="B187" s="91" t="s">
        <v>169</v>
      </c>
      <c r="C187" s="92" t="n">
        <v>90</v>
      </c>
      <c r="D187" s="206" t="n">
        <v>143.2</v>
      </c>
      <c r="E187" s="74" t="n">
        <v>200.03</v>
      </c>
      <c r="F187" s="151"/>
      <c r="G187" s="151"/>
      <c r="H187" s="74" t="n">
        <v>7.63</v>
      </c>
      <c r="I187" s="74" t="n">
        <v>1</v>
      </c>
      <c r="J187" s="182" t="n">
        <f aca="false">K187/D187</f>
        <v>1.39685754189944</v>
      </c>
      <c r="K187" s="183" t="n">
        <f aca="false">L187+M187+E187</f>
        <v>200.03</v>
      </c>
      <c r="L187" s="184" t="n">
        <f aca="false">F187*1163</f>
        <v>0</v>
      </c>
      <c r="M187" s="184" t="n">
        <f aca="false">G187*9.5</f>
        <v>0</v>
      </c>
      <c r="O187" s="96"/>
    </row>
    <row r="188" customFormat="false" ht="23.85" hidden="false" customHeight="false" outlineLevel="0" collapsed="false">
      <c r="A188" s="162" t="n">
        <v>21</v>
      </c>
      <c r="B188" s="91" t="s">
        <v>170</v>
      </c>
      <c r="C188" s="92" t="n">
        <v>11</v>
      </c>
      <c r="D188" s="206" t="n">
        <v>600.23</v>
      </c>
      <c r="E188" s="74" t="n">
        <v>2357.27</v>
      </c>
      <c r="F188" s="151"/>
      <c r="G188" s="151"/>
      <c r="H188" s="74"/>
      <c r="I188" s="151"/>
      <c r="J188" s="182" t="n">
        <f aca="false">K188/D188</f>
        <v>3.92727787681389</v>
      </c>
      <c r="K188" s="183" t="n">
        <f aca="false">L188+M188+E188</f>
        <v>2357.27</v>
      </c>
      <c r="L188" s="184" t="n">
        <f aca="false">F188*1163</f>
        <v>0</v>
      </c>
      <c r="M188" s="184" t="n">
        <f aca="false">G188*9.5</f>
        <v>0</v>
      </c>
      <c r="O188" s="96"/>
    </row>
    <row r="189" customFormat="false" ht="15" hidden="false" customHeight="false" outlineLevel="0" collapsed="false">
      <c r="A189" s="162" t="n">
        <v>22</v>
      </c>
      <c r="B189" s="91" t="s">
        <v>171</v>
      </c>
      <c r="C189" s="92" t="n">
        <v>50</v>
      </c>
      <c r="D189" s="206" t="n">
        <v>45</v>
      </c>
      <c r="E189" s="74" t="n">
        <v>72.54</v>
      </c>
      <c r="F189" s="151"/>
      <c r="G189" s="151"/>
      <c r="H189" s="151"/>
      <c r="I189" s="151"/>
      <c r="J189" s="182" t="n">
        <f aca="false">K189/D189</f>
        <v>1.612</v>
      </c>
      <c r="K189" s="183" t="n">
        <f aca="false">L189+M189+E189</f>
        <v>72.54</v>
      </c>
      <c r="L189" s="184" t="n">
        <f aca="false">F189*1163</f>
        <v>0</v>
      </c>
      <c r="M189" s="184" t="n">
        <f aca="false">G189*9.5</f>
        <v>0</v>
      </c>
      <c r="O189" s="96"/>
    </row>
    <row r="190" customFormat="false" ht="15" hidden="false" customHeight="false" outlineLevel="0" collapsed="false">
      <c r="A190" s="162" t="n">
        <v>23</v>
      </c>
      <c r="B190" s="91" t="s">
        <v>172</v>
      </c>
      <c r="C190" s="92" t="n">
        <v>63</v>
      </c>
      <c r="D190" s="206" t="n">
        <v>198.3</v>
      </c>
      <c r="E190" s="74" t="n">
        <v>118.72</v>
      </c>
      <c r="F190" s="151"/>
      <c r="G190" s="151"/>
      <c r="H190" s="74" t="n">
        <v>1.78</v>
      </c>
      <c r="I190" s="151"/>
      <c r="J190" s="182" t="n">
        <f aca="false">K190/D190</f>
        <v>0.598688855269793</v>
      </c>
      <c r="K190" s="183" t="n">
        <f aca="false">L190+M190+E190</f>
        <v>118.72</v>
      </c>
      <c r="L190" s="184" t="n">
        <f aca="false">F190*1163</f>
        <v>0</v>
      </c>
      <c r="M190" s="184" t="n">
        <f aca="false">G190*9.5</f>
        <v>0</v>
      </c>
      <c r="O190" s="96"/>
    </row>
    <row r="191" customFormat="false" ht="15" hidden="false" customHeight="false" outlineLevel="0" collapsed="false">
      <c r="A191" s="162" t="n">
        <v>24</v>
      </c>
      <c r="B191" s="91" t="s">
        <v>173</v>
      </c>
      <c r="C191" s="92" t="n">
        <v>47</v>
      </c>
      <c r="D191" s="206" t="n">
        <v>194.4</v>
      </c>
      <c r="E191" s="74" t="n">
        <v>141.44</v>
      </c>
      <c r="F191" s="151"/>
      <c r="G191" s="151"/>
      <c r="H191" s="74" t="n">
        <v>3</v>
      </c>
      <c r="I191" s="151"/>
      <c r="J191" s="182" t="n">
        <f aca="false">K191/D191</f>
        <v>0.727572016460905</v>
      </c>
      <c r="K191" s="183" t="n">
        <f aca="false">L191+M191+E191</f>
        <v>141.44</v>
      </c>
      <c r="L191" s="184" t="n">
        <f aca="false">F191*1163</f>
        <v>0</v>
      </c>
      <c r="M191" s="184" t="n">
        <f aca="false">G191*9.5</f>
        <v>0</v>
      </c>
      <c r="O191" s="96"/>
    </row>
    <row r="192" customFormat="false" ht="15" hidden="false" customHeight="false" outlineLevel="0" collapsed="false">
      <c r="A192" s="162" t="n">
        <v>25</v>
      </c>
      <c r="B192" s="91" t="s">
        <v>174</v>
      </c>
      <c r="C192" s="92" t="n">
        <v>20</v>
      </c>
      <c r="D192" s="206" t="n">
        <v>372.8</v>
      </c>
      <c r="E192" s="74" t="n">
        <v>330.3</v>
      </c>
      <c r="F192" s="151"/>
      <c r="G192" s="151"/>
      <c r="H192" s="151"/>
      <c r="I192" s="151"/>
      <c r="J192" s="182" t="n">
        <f aca="false">K192/D192</f>
        <v>0.885997854077253</v>
      </c>
      <c r="K192" s="183" t="n">
        <f aca="false">L192+M192+E192</f>
        <v>330.3</v>
      </c>
      <c r="L192" s="184" t="n">
        <f aca="false">F192*1163</f>
        <v>0</v>
      </c>
      <c r="M192" s="184" t="n">
        <f aca="false">G192*9.5</f>
        <v>0</v>
      </c>
      <c r="O192" s="96"/>
    </row>
    <row r="193" customFormat="false" ht="23.85" hidden="false" customHeight="false" outlineLevel="0" collapsed="false">
      <c r="A193" s="162" t="n">
        <v>26</v>
      </c>
      <c r="B193" s="91" t="s">
        <v>175</v>
      </c>
      <c r="C193" s="92" t="n">
        <v>127</v>
      </c>
      <c r="D193" s="206" t="n">
        <v>422</v>
      </c>
      <c r="E193" s="74" t="n">
        <v>518.42</v>
      </c>
      <c r="F193" s="151"/>
      <c r="G193" s="151"/>
      <c r="H193" s="74" t="n">
        <v>7</v>
      </c>
      <c r="I193" s="151"/>
      <c r="J193" s="182" t="n">
        <f aca="false">K193/D193</f>
        <v>1.22848341232227</v>
      </c>
      <c r="K193" s="183" t="n">
        <f aca="false">L193+M193+E193</f>
        <v>518.42</v>
      </c>
      <c r="L193" s="184" t="n">
        <f aca="false">F193*1163</f>
        <v>0</v>
      </c>
      <c r="M193" s="184" t="n">
        <f aca="false">G193*9.5</f>
        <v>0</v>
      </c>
      <c r="O193" s="96"/>
    </row>
    <row r="194" customFormat="false" ht="15" hidden="false" customHeight="false" outlineLevel="0" collapsed="false">
      <c r="A194" s="162" t="n">
        <v>27</v>
      </c>
      <c r="B194" s="91" t="s">
        <v>176</v>
      </c>
      <c r="C194" s="92" t="n">
        <v>20</v>
      </c>
      <c r="D194" s="206" t="n">
        <v>987</v>
      </c>
      <c r="E194" s="74" t="n">
        <v>1541.47</v>
      </c>
      <c r="F194" s="151"/>
      <c r="G194" s="151"/>
      <c r="H194" s="74" t="n">
        <v>4.18</v>
      </c>
      <c r="I194" s="151"/>
      <c r="J194" s="182" t="n">
        <f aca="false">K194/D194</f>
        <v>1.56177304964539</v>
      </c>
      <c r="K194" s="183" t="n">
        <f aca="false">L194+M194+E194</f>
        <v>1541.47</v>
      </c>
      <c r="L194" s="184" t="n">
        <f aca="false">F194*1163</f>
        <v>0</v>
      </c>
      <c r="M194" s="184" t="n">
        <f aca="false">G194*9.5</f>
        <v>0</v>
      </c>
      <c r="O194" s="96"/>
    </row>
    <row r="195" customFormat="false" ht="23.85" hidden="false" customHeight="false" outlineLevel="0" collapsed="false">
      <c r="A195" s="162" t="n">
        <v>28</v>
      </c>
      <c r="B195" s="91" t="s">
        <v>177</v>
      </c>
      <c r="C195" s="92" t="n">
        <v>114</v>
      </c>
      <c r="D195" s="206" t="n">
        <v>471.9</v>
      </c>
      <c r="E195" s="74" t="n">
        <v>403.25</v>
      </c>
      <c r="F195" s="151"/>
      <c r="G195" s="151"/>
      <c r="H195" s="74" t="n">
        <v>4</v>
      </c>
      <c r="I195" s="74" t="n">
        <v>1</v>
      </c>
      <c r="J195" s="182" t="n">
        <f aca="false">K195/D195</f>
        <v>0.854524263615173</v>
      </c>
      <c r="K195" s="183" t="n">
        <f aca="false">L195+M195+E195</f>
        <v>403.25</v>
      </c>
      <c r="L195" s="184" t="n">
        <f aca="false">F195*1163</f>
        <v>0</v>
      </c>
      <c r="M195" s="184" t="n">
        <f aca="false">G195*9.5</f>
        <v>0</v>
      </c>
      <c r="O195" s="96"/>
    </row>
    <row r="196" customFormat="false" ht="15" hidden="false" customHeight="false" outlineLevel="0" collapsed="false">
      <c r="A196" s="162" t="n">
        <v>29</v>
      </c>
      <c r="B196" s="91" t="s">
        <v>178</v>
      </c>
      <c r="C196" s="92" t="n">
        <v>62</v>
      </c>
      <c r="D196" s="206" t="n">
        <v>154.2</v>
      </c>
      <c r="E196" s="74" t="n">
        <v>53.47</v>
      </c>
      <c r="F196" s="151"/>
      <c r="G196" s="151"/>
      <c r="H196" s="74" t="n">
        <v>3</v>
      </c>
      <c r="I196" s="151"/>
      <c r="J196" s="182" t="n">
        <f aca="false">K196/D196</f>
        <v>0.346757457846952</v>
      </c>
      <c r="K196" s="183" t="n">
        <f aca="false">L196+M196+E196</f>
        <v>53.47</v>
      </c>
      <c r="L196" s="184" t="n">
        <f aca="false">F196*1163</f>
        <v>0</v>
      </c>
      <c r="M196" s="184" t="n">
        <f aca="false">G196*9.5</f>
        <v>0</v>
      </c>
      <c r="O196" s="96"/>
    </row>
    <row r="197" customFormat="false" ht="15" hidden="false" customHeight="false" outlineLevel="0" collapsed="false">
      <c r="A197" s="162" t="n">
        <v>30</v>
      </c>
      <c r="B197" s="91" t="s">
        <v>179</v>
      </c>
      <c r="C197" s="92" t="n">
        <v>32</v>
      </c>
      <c r="D197" s="206" t="n">
        <v>84.5</v>
      </c>
      <c r="E197" s="74" t="n">
        <v>48.03</v>
      </c>
      <c r="F197" s="151"/>
      <c r="G197" s="151"/>
      <c r="H197" s="74" t="n">
        <v>2.15</v>
      </c>
      <c r="I197" s="74" t="n">
        <v>1</v>
      </c>
      <c r="J197" s="182" t="n">
        <f aca="false">K197/D197</f>
        <v>0.568402366863905</v>
      </c>
      <c r="K197" s="183" t="n">
        <f aca="false">L197+M197+E197</f>
        <v>48.03</v>
      </c>
      <c r="L197" s="184" t="n">
        <f aca="false">F197*1163</f>
        <v>0</v>
      </c>
      <c r="M197" s="184" t="n">
        <f aca="false">G197*9.5</f>
        <v>0</v>
      </c>
      <c r="O197" s="96"/>
    </row>
    <row r="198" customFormat="false" ht="15" hidden="false" customHeight="false" outlineLevel="0" collapsed="false">
      <c r="A198" s="162" t="n">
        <v>31</v>
      </c>
      <c r="B198" s="91" t="s">
        <v>180</v>
      </c>
      <c r="C198" s="92" t="n">
        <v>15</v>
      </c>
      <c r="D198" s="206" t="n">
        <v>277</v>
      </c>
      <c r="E198" s="74" t="n">
        <v>201.17</v>
      </c>
      <c r="F198" s="151"/>
      <c r="G198" s="151"/>
      <c r="H198" s="151"/>
      <c r="I198" s="151"/>
      <c r="J198" s="182" t="n">
        <f aca="false">K198/D198</f>
        <v>0.726245487364621</v>
      </c>
      <c r="K198" s="183" t="n">
        <f aca="false">L198+M198+E198</f>
        <v>201.17</v>
      </c>
      <c r="L198" s="184" t="n">
        <f aca="false">F198*1163</f>
        <v>0</v>
      </c>
      <c r="M198" s="184" t="n">
        <f aca="false">G198*9.5</f>
        <v>0</v>
      </c>
      <c r="O198" s="96"/>
    </row>
    <row r="199" customFormat="false" ht="15" hidden="false" customHeight="false" outlineLevel="0" collapsed="false">
      <c r="A199" s="162" t="n">
        <v>32</v>
      </c>
      <c r="B199" s="91" t="s">
        <v>181</v>
      </c>
      <c r="C199" s="92" t="n">
        <v>55</v>
      </c>
      <c r="D199" s="206" t="n">
        <v>56</v>
      </c>
      <c r="E199" s="74" t="n">
        <v>21.26</v>
      </c>
      <c r="F199" s="151"/>
      <c r="G199" s="151"/>
      <c r="H199" s="151"/>
      <c r="I199" s="151"/>
      <c r="J199" s="182" t="n">
        <f aca="false">K199/D199</f>
        <v>0.379642857142857</v>
      </c>
      <c r="K199" s="183" t="n">
        <f aca="false">L199+M199+E199</f>
        <v>21.26</v>
      </c>
      <c r="L199" s="184" t="n">
        <f aca="false">F199*1163</f>
        <v>0</v>
      </c>
      <c r="M199" s="184" t="n">
        <f aca="false">G199*9.5</f>
        <v>0</v>
      </c>
      <c r="O199" s="96"/>
    </row>
    <row r="200" customFormat="false" ht="15" hidden="false" customHeight="false" outlineLevel="0" collapsed="false">
      <c r="A200" s="162" t="n">
        <v>33</v>
      </c>
      <c r="B200" s="91" t="s">
        <v>182</v>
      </c>
      <c r="C200" s="92" t="n">
        <v>57</v>
      </c>
      <c r="D200" s="206" t="n">
        <v>240.1</v>
      </c>
      <c r="E200" s="74" t="n">
        <v>100.7</v>
      </c>
      <c r="F200" s="151"/>
      <c r="G200" s="151"/>
      <c r="H200" s="74" t="n">
        <v>2</v>
      </c>
      <c r="I200" s="151"/>
      <c r="J200" s="182" t="n">
        <f aca="false">K200/D200</f>
        <v>0.419408579758434</v>
      </c>
      <c r="K200" s="183" t="n">
        <f aca="false">L200+M200+E200</f>
        <v>100.7</v>
      </c>
      <c r="L200" s="184" t="n">
        <f aca="false">F200*1163</f>
        <v>0</v>
      </c>
      <c r="M200" s="184" t="n">
        <f aca="false">G200*9.5</f>
        <v>0</v>
      </c>
      <c r="O200" s="96"/>
    </row>
    <row r="201" customFormat="false" ht="15" hidden="false" customHeight="false" outlineLevel="0" collapsed="false">
      <c r="A201" s="162" t="n">
        <v>34</v>
      </c>
      <c r="B201" s="91" t="s">
        <v>183</v>
      </c>
      <c r="C201" s="92" t="n">
        <v>9</v>
      </c>
      <c r="D201" s="206" t="n">
        <v>131.83</v>
      </c>
      <c r="E201" s="74" t="n">
        <v>127.3</v>
      </c>
      <c r="F201" s="151"/>
      <c r="G201" s="151"/>
      <c r="H201" s="151"/>
      <c r="I201" s="151"/>
      <c r="J201" s="182" t="n">
        <f aca="false">K201/D201</f>
        <v>0.965637563528787</v>
      </c>
      <c r="K201" s="183" t="n">
        <f aca="false">L201+M201+E201</f>
        <v>127.3</v>
      </c>
      <c r="L201" s="184" t="n">
        <f aca="false">F201*1163</f>
        <v>0</v>
      </c>
      <c r="M201" s="184" t="n">
        <f aca="false">G201*9.5</f>
        <v>0</v>
      </c>
      <c r="O201" s="96"/>
    </row>
    <row r="202" customFormat="false" ht="15" hidden="false" customHeight="false" outlineLevel="0" collapsed="false">
      <c r="A202" s="162" t="n">
        <v>35</v>
      </c>
      <c r="B202" s="91" t="s">
        <v>184</v>
      </c>
      <c r="C202" s="92" t="n">
        <v>7</v>
      </c>
      <c r="D202" s="206" t="n">
        <v>372.6</v>
      </c>
      <c r="E202" s="74" t="n">
        <v>119.35</v>
      </c>
      <c r="F202" s="151"/>
      <c r="G202" s="151"/>
      <c r="H202" s="74"/>
      <c r="I202" s="151"/>
      <c r="J202" s="182" t="n">
        <f aca="false">K202/D202</f>
        <v>0.320316693505099</v>
      </c>
      <c r="K202" s="183" t="n">
        <f aca="false">L202+M202+E202</f>
        <v>119.35</v>
      </c>
      <c r="L202" s="184" t="n">
        <f aca="false">F202*1163</f>
        <v>0</v>
      </c>
      <c r="M202" s="184" t="n">
        <f aca="false">G202*9.5</f>
        <v>0</v>
      </c>
      <c r="O202" s="96"/>
    </row>
    <row r="203" customFormat="false" ht="15" hidden="false" customHeight="false" outlineLevel="0" collapsed="false">
      <c r="A203" s="162" t="n">
        <v>36</v>
      </c>
      <c r="B203" s="91" t="s">
        <v>185</v>
      </c>
      <c r="C203" s="92" t="n">
        <v>45</v>
      </c>
      <c r="D203" s="206" t="n">
        <v>140</v>
      </c>
      <c r="E203" s="74" t="n">
        <v>26.46</v>
      </c>
      <c r="F203" s="151"/>
      <c r="G203" s="151"/>
      <c r="H203" s="151"/>
      <c r="I203" s="151"/>
      <c r="J203" s="182" t="n">
        <f aca="false">K203/D203</f>
        <v>0.189</v>
      </c>
      <c r="K203" s="183" t="n">
        <f aca="false">L203+M203+E203</f>
        <v>26.46</v>
      </c>
      <c r="L203" s="184" t="n">
        <f aca="false">F203*1163</f>
        <v>0</v>
      </c>
      <c r="M203" s="184" t="n">
        <f aca="false">G203*9.5</f>
        <v>0</v>
      </c>
      <c r="O203" s="96"/>
    </row>
    <row r="204" customFormat="false" ht="15" hidden="false" customHeight="false" outlineLevel="0" collapsed="false">
      <c r="A204" s="173"/>
      <c r="B204" s="174" t="s">
        <v>186</v>
      </c>
      <c r="C204" s="175" t="n">
        <f aca="false">SUM(C168:C203)</f>
        <v>4326</v>
      </c>
      <c r="D204" s="175" t="n">
        <f aca="false">SUM(D168:D203)</f>
        <v>21839.93</v>
      </c>
      <c r="E204" s="176" t="n">
        <f aca="false">SUM(E168:E203)</f>
        <v>27262.01</v>
      </c>
      <c r="F204" s="176" t="n">
        <f aca="false">SUM(F168:F203)</f>
        <v>219.53</v>
      </c>
      <c r="G204" s="176" t="n">
        <f aca="false">SUM(G168:G203)</f>
        <v>4164.39</v>
      </c>
      <c r="H204" s="176" t="n">
        <f aca="false">SUM(H168:H203)</f>
        <v>255.8</v>
      </c>
      <c r="I204" s="176" t="n">
        <f aca="false">SUM(I168:I203)</f>
        <v>5.14</v>
      </c>
      <c r="J204" s="178"/>
      <c r="K204" s="178"/>
      <c r="L204" s="178"/>
      <c r="M204" s="178"/>
      <c r="O204" s="96"/>
    </row>
    <row r="205" customFormat="false" ht="15" hidden="false" customHeight="false" outlineLevel="0" collapsed="false">
      <c r="A205" s="173"/>
      <c r="B205" s="174" t="s">
        <v>187</v>
      </c>
      <c r="C205" s="175"/>
      <c r="D205" s="175"/>
      <c r="E205" s="176"/>
      <c r="F205" s="176"/>
      <c r="G205" s="176"/>
      <c r="H205" s="176"/>
      <c r="I205" s="176"/>
      <c r="J205" s="179" t="n">
        <f aca="false">SUM(J168:J203)/36</f>
        <v>10.4060265238583</v>
      </c>
      <c r="K205" s="178"/>
      <c r="L205" s="178"/>
      <c r="M205" s="178"/>
      <c r="O205" s="96"/>
    </row>
    <row r="206" customFormat="false" ht="15" hidden="false" customHeight="false" outlineLevel="0" collapsed="false">
      <c r="A206" s="125"/>
      <c r="B206" s="125"/>
      <c r="C206" s="125"/>
      <c r="D206" s="125"/>
      <c r="E206" s="124"/>
      <c r="F206" s="124"/>
      <c r="G206" s="124"/>
      <c r="H206" s="124"/>
      <c r="I206" s="124"/>
      <c r="J206" s="124"/>
      <c r="K206" s="124"/>
      <c r="L206" s="124"/>
      <c r="M206" s="124"/>
      <c r="O206" s="96"/>
    </row>
    <row r="207" customFormat="false" ht="15" hidden="false" customHeight="false" outlineLevel="0" collapsed="false">
      <c r="A207" s="125"/>
      <c r="B207" s="125"/>
      <c r="C207" s="125"/>
      <c r="D207" s="125"/>
      <c r="E207" s="124"/>
      <c r="F207" s="124"/>
      <c r="G207" s="124"/>
      <c r="H207" s="124"/>
      <c r="I207" s="124"/>
      <c r="J207" s="124"/>
      <c r="K207" s="124"/>
      <c r="L207" s="124"/>
      <c r="M207" s="124"/>
      <c r="O207" s="96"/>
    </row>
    <row r="208" customFormat="false" ht="13.5" hidden="false" customHeight="true" outlineLevel="0" collapsed="false">
      <c r="A208" s="126" t="s">
        <v>1</v>
      </c>
      <c r="B208" s="127" t="s">
        <v>2</v>
      </c>
      <c r="C208" s="127" t="s">
        <v>3</v>
      </c>
      <c r="D208" s="127" t="s">
        <v>4</v>
      </c>
      <c r="E208" s="126" t="s">
        <v>5</v>
      </c>
      <c r="F208" s="126"/>
      <c r="G208" s="126"/>
      <c r="H208" s="126"/>
      <c r="I208" s="126"/>
      <c r="J208" s="127" t="s">
        <v>6</v>
      </c>
      <c r="K208" s="127" t="s">
        <v>7</v>
      </c>
      <c r="L208" s="127"/>
      <c r="M208" s="127"/>
      <c r="O208" s="96"/>
    </row>
    <row r="209" customFormat="false" ht="35.05" hidden="false" customHeight="false" outlineLevel="0" collapsed="false">
      <c r="A209" s="126"/>
      <c r="B209" s="127"/>
      <c r="C209" s="127"/>
      <c r="D209" s="127"/>
      <c r="E209" s="126" t="s">
        <v>8</v>
      </c>
      <c r="F209" s="126" t="s">
        <v>9</v>
      </c>
      <c r="G209" s="126" t="s">
        <v>10</v>
      </c>
      <c r="H209" s="126" t="s">
        <v>11</v>
      </c>
      <c r="I209" s="126" t="s">
        <v>12</v>
      </c>
      <c r="J209" s="127"/>
      <c r="K209" s="127" t="s">
        <v>13</v>
      </c>
      <c r="L209" s="127" t="s">
        <v>14</v>
      </c>
      <c r="M209" s="127" t="s">
        <v>15</v>
      </c>
      <c r="O209" s="96"/>
    </row>
    <row r="210" customFormat="false" ht="15" hidden="false" customHeight="false" outlineLevel="0" collapsed="false">
      <c r="A210" s="161" t="s">
        <v>188</v>
      </c>
      <c r="B210" s="161"/>
      <c r="C210" s="161"/>
      <c r="D210" s="161"/>
      <c r="E210" s="161"/>
      <c r="F210" s="161"/>
      <c r="G210" s="161"/>
      <c r="H210" s="161"/>
      <c r="I210" s="161"/>
      <c r="J210" s="161"/>
      <c r="K210" s="161"/>
      <c r="L210" s="161"/>
      <c r="M210" s="161"/>
      <c r="O210" s="96"/>
    </row>
    <row r="211" customFormat="false" ht="15" hidden="false" customHeight="false" outlineLevel="0" collapsed="false">
      <c r="A211" s="180" t="n">
        <v>1</v>
      </c>
      <c r="B211" s="186" t="s">
        <v>189</v>
      </c>
      <c r="C211" s="187" t="n">
        <v>61</v>
      </c>
      <c r="D211" s="208" t="n">
        <v>861</v>
      </c>
      <c r="E211" s="74" t="n">
        <v>2368.04</v>
      </c>
      <c r="F211" s="74"/>
      <c r="G211" s="74" t="n">
        <v>2143.3</v>
      </c>
      <c r="H211" s="74" t="n">
        <v>1.15</v>
      </c>
      <c r="I211" s="74"/>
      <c r="J211" s="188" t="n">
        <f aca="false">K211/D211</f>
        <v>26.3988269454123</v>
      </c>
      <c r="K211" s="189" t="n">
        <f aca="false">L211+M211+E211</f>
        <v>22729.39</v>
      </c>
      <c r="L211" s="189" t="n">
        <f aca="false">F211*1163</f>
        <v>0</v>
      </c>
      <c r="M211" s="189" t="n">
        <f aca="false">G211*9.5</f>
        <v>20361.35</v>
      </c>
      <c r="O211" s="96"/>
    </row>
    <row r="212" customFormat="false" ht="15" hidden="false" customHeight="false" outlineLevel="0" collapsed="false">
      <c r="A212" s="162" t="n">
        <v>2</v>
      </c>
      <c r="B212" s="186" t="s">
        <v>190</v>
      </c>
      <c r="C212" s="187" t="n">
        <v>193</v>
      </c>
      <c r="D212" s="208" t="n">
        <v>1427.58</v>
      </c>
      <c r="E212" s="74" t="n">
        <v>3553.95</v>
      </c>
      <c r="F212" s="74" t="n">
        <v>23.63</v>
      </c>
      <c r="G212" s="209"/>
      <c r="H212" s="74" t="n">
        <v>37.62</v>
      </c>
      <c r="I212" s="74" t="n">
        <v>7.75</v>
      </c>
      <c r="J212" s="188" t="n">
        <f aca="false">K212/D212</f>
        <v>21.7400355846958</v>
      </c>
      <c r="K212" s="189" t="n">
        <f aca="false">L212+M212+E212</f>
        <v>31035.64</v>
      </c>
      <c r="L212" s="189" t="n">
        <f aca="false">F212*1163</f>
        <v>27481.69</v>
      </c>
      <c r="M212" s="189" t="n">
        <f aca="false">G212*9.5</f>
        <v>0</v>
      </c>
      <c r="O212" s="96"/>
    </row>
    <row r="213" customFormat="false" ht="15" hidden="false" customHeight="false" outlineLevel="0" collapsed="false">
      <c r="A213" s="162" t="n">
        <v>3</v>
      </c>
      <c r="B213" s="186" t="s">
        <v>191</v>
      </c>
      <c r="C213" s="187" t="n">
        <v>1000</v>
      </c>
      <c r="D213" s="208" t="n">
        <v>2559.06</v>
      </c>
      <c r="E213" s="74" t="n">
        <v>14839.18</v>
      </c>
      <c r="F213" s="74" t="n">
        <v>78.85</v>
      </c>
      <c r="G213" s="209"/>
      <c r="H213" s="74" t="n">
        <v>614.02</v>
      </c>
      <c r="I213" s="209"/>
      <c r="J213" s="188" t="n">
        <f aca="false">K213/D213</f>
        <v>41.6331504536822</v>
      </c>
      <c r="K213" s="189" t="n">
        <f aca="false">L213+M213+E213</f>
        <v>106541.73</v>
      </c>
      <c r="L213" s="189" t="n">
        <f aca="false">F213*1163</f>
        <v>91702.55</v>
      </c>
      <c r="M213" s="189" t="n">
        <f aca="false">G213*9.5</f>
        <v>0</v>
      </c>
      <c r="O213" s="96"/>
    </row>
    <row r="214" customFormat="false" ht="15" hidden="false" customHeight="false" outlineLevel="0" collapsed="false">
      <c r="A214" s="180" t="n">
        <v>4</v>
      </c>
      <c r="B214" s="186" t="s">
        <v>192</v>
      </c>
      <c r="C214" s="187" t="n">
        <v>60</v>
      </c>
      <c r="D214" s="208" t="n">
        <v>217</v>
      </c>
      <c r="E214" s="74" t="n">
        <v>263.71</v>
      </c>
      <c r="F214" s="74" t="n">
        <v>4.59</v>
      </c>
      <c r="G214" s="209"/>
      <c r="H214" s="74" t="n">
        <v>4</v>
      </c>
      <c r="I214" s="74"/>
      <c r="J214" s="188" t="n">
        <f aca="false">K214/D214</f>
        <v>25.8151152073733</v>
      </c>
      <c r="K214" s="189" t="n">
        <f aca="false">L214+M214+E214</f>
        <v>5601.88</v>
      </c>
      <c r="L214" s="189" t="n">
        <f aca="false">F214*1163</f>
        <v>5338.17</v>
      </c>
      <c r="M214" s="189" t="n">
        <f aca="false">G214*9.5</f>
        <v>0</v>
      </c>
      <c r="O214" s="96"/>
    </row>
    <row r="215" customFormat="false" ht="15" hidden="false" customHeight="false" outlineLevel="0" collapsed="false">
      <c r="A215" s="162" t="n">
        <v>5</v>
      </c>
      <c r="B215" s="186" t="s">
        <v>193</v>
      </c>
      <c r="C215" s="187" t="n">
        <v>280</v>
      </c>
      <c r="D215" s="208" t="n">
        <v>1318.3</v>
      </c>
      <c r="E215" s="74" t="n">
        <v>12372.39</v>
      </c>
      <c r="F215" s="209"/>
      <c r="G215" s="209"/>
      <c r="H215" s="74" t="n">
        <v>36.2</v>
      </c>
      <c r="I215" s="209"/>
      <c r="J215" s="188" t="n">
        <f aca="false">K215/D215</f>
        <v>9.38510961086247</v>
      </c>
      <c r="K215" s="189" t="n">
        <f aca="false">L215+M215+E215</f>
        <v>12372.39</v>
      </c>
      <c r="L215" s="189" t="n">
        <f aca="false">F215*1163</f>
        <v>0</v>
      </c>
      <c r="M215" s="189" t="n">
        <f aca="false">G215*9.5</f>
        <v>0</v>
      </c>
      <c r="O215" s="96"/>
    </row>
    <row r="216" customFormat="false" ht="15" hidden="false" customHeight="false" outlineLevel="0" collapsed="false">
      <c r="A216" s="162" t="n">
        <v>6</v>
      </c>
      <c r="B216" s="186" t="s">
        <v>194</v>
      </c>
      <c r="C216" s="187"/>
      <c r="D216" s="208" t="n">
        <v>121.6</v>
      </c>
      <c r="E216" s="74" t="n">
        <v>140</v>
      </c>
      <c r="F216" s="74"/>
      <c r="G216" s="209"/>
      <c r="H216" s="74" t="n">
        <v>4.97</v>
      </c>
      <c r="I216" s="74"/>
      <c r="J216" s="188" t="n">
        <f aca="false">K216/D216</f>
        <v>1.15131578947368</v>
      </c>
      <c r="K216" s="189" t="n">
        <f aca="false">L216+M216+E216</f>
        <v>140</v>
      </c>
      <c r="L216" s="189" t="n">
        <f aca="false">F216*1163</f>
        <v>0</v>
      </c>
      <c r="M216" s="189" t="n">
        <f aca="false">G216*9.5</f>
        <v>0</v>
      </c>
      <c r="O216" s="96"/>
    </row>
    <row r="217" customFormat="false" ht="15" hidden="false" customHeight="false" outlineLevel="0" collapsed="false">
      <c r="A217" s="180" t="n">
        <v>7</v>
      </c>
      <c r="B217" s="186" t="s">
        <v>195</v>
      </c>
      <c r="C217" s="187" t="n">
        <v>80</v>
      </c>
      <c r="D217" s="208" t="n">
        <v>213.7</v>
      </c>
      <c r="E217" s="74" t="n">
        <v>137.24</v>
      </c>
      <c r="F217" s="74"/>
      <c r="G217" s="209"/>
      <c r="H217" s="74" t="n">
        <v>2</v>
      </c>
      <c r="I217" s="74" t="n">
        <v>1.66</v>
      </c>
      <c r="J217" s="188" t="n">
        <f aca="false">K217/D217</f>
        <v>0.64220870379036</v>
      </c>
      <c r="K217" s="189" t="n">
        <f aca="false">L217+M217+E217</f>
        <v>137.24</v>
      </c>
      <c r="L217" s="189" t="n">
        <f aca="false">F217*1163</f>
        <v>0</v>
      </c>
      <c r="M217" s="189" t="n">
        <f aca="false">G217*9.5</f>
        <v>0</v>
      </c>
      <c r="O217" s="96"/>
    </row>
    <row r="218" customFormat="false" ht="15" hidden="false" customHeight="false" outlineLevel="0" collapsed="false">
      <c r="A218" s="162" t="n">
        <v>8</v>
      </c>
      <c r="B218" s="186" t="s">
        <v>196</v>
      </c>
      <c r="C218" s="187" t="n">
        <v>40</v>
      </c>
      <c r="D218" s="208" t="n">
        <v>173.8</v>
      </c>
      <c r="E218" s="74" t="n">
        <v>20</v>
      </c>
      <c r="F218" s="74"/>
      <c r="G218" s="209"/>
      <c r="H218" s="74" t="n">
        <v>0</v>
      </c>
      <c r="I218" s="74"/>
      <c r="J218" s="188" t="n">
        <f aca="false">K218/D218</f>
        <v>0.115074798619102</v>
      </c>
      <c r="K218" s="189" t="n">
        <f aca="false">L218+M218+E218</f>
        <v>20</v>
      </c>
      <c r="L218" s="189" t="n">
        <f aca="false">F218*1163</f>
        <v>0</v>
      </c>
      <c r="M218" s="189" t="n">
        <f aca="false">G218*9.5</f>
        <v>0</v>
      </c>
      <c r="O218" s="96"/>
    </row>
    <row r="219" customFormat="false" ht="15" hidden="false" customHeight="false" outlineLevel="0" collapsed="false">
      <c r="A219" s="162" t="n">
        <v>9</v>
      </c>
      <c r="B219" s="191" t="s">
        <v>197</v>
      </c>
      <c r="C219" s="187" t="n">
        <v>25</v>
      </c>
      <c r="D219" s="208" t="n">
        <v>98.1</v>
      </c>
      <c r="E219" s="74"/>
      <c r="F219" s="74"/>
      <c r="G219" s="209"/>
      <c r="H219" s="74"/>
      <c r="I219" s="74"/>
      <c r="J219" s="188" t="n">
        <f aca="false">K219/D219</f>
        <v>0</v>
      </c>
      <c r="K219" s="189" t="n">
        <f aca="false">L219+M219+E219</f>
        <v>0</v>
      </c>
      <c r="L219" s="189" t="n">
        <f aca="false">F219*1163</f>
        <v>0</v>
      </c>
      <c r="M219" s="189" t="n">
        <f aca="false">G219*9.5</f>
        <v>0</v>
      </c>
      <c r="O219" s="96"/>
    </row>
    <row r="220" customFormat="false" ht="15" hidden="false" customHeight="false" outlineLevel="0" collapsed="false">
      <c r="A220" s="180" t="n">
        <v>10</v>
      </c>
      <c r="B220" s="191" t="s">
        <v>198</v>
      </c>
      <c r="C220" s="187" t="n">
        <v>20</v>
      </c>
      <c r="D220" s="208" t="n">
        <v>94.55</v>
      </c>
      <c r="E220" s="74" t="n">
        <v>16</v>
      </c>
      <c r="F220" s="74"/>
      <c r="G220" s="209"/>
      <c r="H220" s="74"/>
      <c r="I220" s="74"/>
      <c r="J220" s="188" t="n">
        <f aca="false">K220/D220</f>
        <v>0.169222633527234</v>
      </c>
      <c r="K220" s="189" t="n">
        <f aca="false">L220+M220+E220</f>
        <v>16</v>
      </c>
      <c r="L220" s="189" t="n">
        <f aca="false">F220*1163</f>
        <v>0</v>
      </c>
      <c r="M220" s="189" t="n">
        <f aca="false">G220*9.5</f>
        <v>0</v>
      </c>
      <c r="O220" s="96"/>
    </row>
    <row r="221" customFormat="false" ht="15" hidden="false" customHeight="false" outlineLevel="0" collapsed="false">
      <c r="A221" s="173"/>
      <c r="B221" s="174" t="s">
        <v>186</v>
      </c>
      <c r="C221" s="175" t="n">
        <f aca="false">SUM(C211:C220)</f>
        <v>1759</v>
      </c>
      <c r="D221" s="175" t="n">
        <f aca="false">SUM(D211:D220)</f>
        <v>7084.69</v>
      </c>
      <c r="E221" s="176" t="n">
        <f aca="false">SUM(E211:E220)</f>
        <v>33710.51</v>
      </c>
      <c r="F221" s="176" t="n">
        <f aca="false">SUM(F211:F220)</f>
        <v>107.07</v>
      </c>
      <c r="G221" s="193" t="n">
        <f aca="false">SUM(G211:G220)</f>
        <v>2143.3</v>
      </c>
      <c r="H221" s="176" t="n">
        <f aca="false">SUM(H211:H220)</f>
        <v>699.96</v>
      </c>
      <c r="I221" s="176" t="n">
        <f aca="false">SUM(I211:I220)</f>
        <v>9.41</v>
      </c>
      <c r="J221" s="178"/>
      <c r="K221" s="178"/>
      <c r="L221" s="194"/>
      <c r="M221" s="178"/>
      <c r="O221" s="96"/>
    </row>
    <row r="222" customFormat="false" ht="15" hidden="false" customHeight="false" outlineLevel="0" collapsed="false">
      <c r="A222" s="173"/>
      <c r="B222" s="174" t="s">
        <v>187</v>
      </c>
      <c r="C222" s="175"/>
      <c r="D222" s="175"/>
      <c r="E222" s="176"/>
      <c r="F222" s="176"/>
      <c r="G222" s="178"/>
      <c r="H222" s="176"/>
      <c r="I222" s="178"/>
      <c r="J222" s="179" t="n">
        <f aca="false">SUM(J211:J220)/10</f>
        <v>12.7050059727436</v>
      </c>
      <c r="K222" s="178"/>
      <c r="L222" s="178"/>
      <c r="M222" s="178"/>
      <c r="O222" s="96"/>
    </row>
    <row r="223" customFormat="false" ht="15" hidden="false" customHeight="false" outlineLevel="0" collapsed="false">
      <c r="A223" s="125"/>
      <c r="B223" s="125"/>
      <c r="C223" s="125"/>
      <c r="D223" s="125"/>
      <c r="E223" s="124"/>
      <c r="F223" s="124"/>
      <c r="G223" s="124"/>
      <c r="H223" s="124"/>
      <c r="I223" s="124"/>
      <c r="J223" s="124"/>
      <c r="K223" s="124"/>
      <c r="L223" s="124"/>
      <c r="M223" s="124"/>
      <c r="O223" s="96"/>
    </row>
    <row r="224" customFormat="false" ht="15" hidden="false" customHeight="false" outlineLevel="0" collapsed="false">
      <c r="A224" s="125"/>
      <c r="B224" s="125"/>
      <c r="C224" s="125"/>
      <c r="D224" s="125"/>
      <c r="E224" s="124"/>
      <c r="F224" s="124"/>
      <c r="G224" s="124"/>
      <c r="H224" s="124"/>
      <c r="I224" s="124"/>
      <c r="J224" s="124"/>
      <c r="K224" s="124"/>
      <c r="L224" s="124"/>
      <c r="M224" s="124"/>
      <c r="O224" s="96"/>
    </row>
    <row r="225" customFormat="false" ht="13.5" hidden="false" customHeight="true" outlineLevel="0" collapsed="false">
      <c r="A225" s="126" t="s">
        <v>1</v>
      </c>
      <c r="B225" s="127" t="s">
        <v>2</v>
      </c>
      <c r="C225" s="127" t="s">
        <v>3</v>
      </c>
      <c r="D225" s="127" t="s">
        <v>4</v>
      </c>
      <c r="E225" s="126" t="s">
        <v>5</v>
      </c>
      <c r="F225" s="126"/>
      <c r="G225" s="126"/>
      <c r="H225" s="126"/>
      <c r="I225" s="126"/>
      <c r="J225" s="127" t="s">
        <v>6</v>
      </c>
      <c r="K225" s="127" t="s">
        <v>7</v>
      </c>
      <c r="L225" s="127"/>
      <c r="M225" s="127"/>
      <c r="O225" s="96"/>
    </row>
    <row r="226" customFormat="false" ht="35.05" hidden="false" customHeight="false" outlineLevel="0" collapsed="false">
      <c r="A226" s="126"/>
      <c r="B226" s="127"/>
      <c r="C226" s="127"/>
      <c r="D226" s="127"/>
      <c r="E226" s="126" t="s">
        <v>8</v>
      </c>
      <c r="F226" s="126" t="s">
        <v>9</v>
      </c>
      <c r="G226" s="126" t="s">
        <v>10</v>
      </c>
      <c r="H226" s="126" t="s">
        <v>11</v>
      </c>
      <c r="I226" s="126" t="s">
        <v>12</v>
      </c>
      <c r="J226" s="127"/>
      <c r="K226" s="127" t="s">
        <v>13</v>
      </c>
      <c r="L226" s="127" t="s">
        <v>14</v>
      </c>
      <c r="M226" s="127" t="s">
        <v>15</v>
      </c>
      <c r="O226" s="96"/>
    </row>
    <row r="227" customFormat="false" ht="15" hidden="false" customHeight="false" outlineLevel="0" collapsed="false">
      <c r="A227" s="161" t="s">
        <v>199</v>
      </c>
      <c r="B227" s="161"/>
      <c r="C227" s="161"/>
      <c r="D227" s="161"/>
      <c r="E227" s="161"/>
      <c r="F227" s="161"/>
      <c r="G227" s="161"/>
      <c r="H227" s="161"/>
      <c r="I227" s="161"/>
      <c r="J227" s="161"/>
      <c r="K227" s="161"/>
      <c r="L227" s="161"/>
      <c r="M227" s="161"/>
      <c r="O227" s="96"/>
    </row>
    <row r="228" customFormat="false" ht="30" hidden="false" customHeight="true" outlineLevel="0" collapsed="false">
      <c r="A228" s="129" t="n">
        <v>1</v>
      </c>
      <c r="B228" s="91" t="s">
        <v>200</v>
      </c>
      <c r="C228" s="92" t="n">
        <v>871</v>
      </c>
      <c r="D228" s="206" t="n">
        <v>9941.8</v>
      </c>
      <c r="E228" s="26" t="n">
        <v>9412.04</v>
      </c>
      <c r="F228" s="26" t="n">
        <v>98.99</v>
      </c>
      <c r="G228" s="215"/>
      <c r="H228" s="26" t="n">
        <v>464.03</v>
      </c>
      <c r="I228" s="215"/>
      <c r="J228" s="196" t="n">
        <f aca="false">K228/D228</f>
        <v>12.5266460801867</v>
      </c>
      <c r="K228" s="197" t="n">
        <f aca="false">L228+M228+E228</f>
        <v>124537.41</v>
      </c>
      <c r="L228" s="197" t="n">
        <f aca="false">F228*1163</f>
        <v>115125.37</v>
      </c>
      <c r="M228" s="197" t="n">
        <f aca="false">G228*9.5</f>
        <v>0</v>
      </c>
      <c r="O228" s="96"/>
    </row>
    <row r="229" customFormat="false" ht="45.75" hidden="false" customHeight="true" outlineLevel="0" collapsed="false">
      <c r="A229" s="129" t="n">
        <v>2</v>
      </c>
      <c r="B229" s="91" t="s">
        <v>201</v>
      </c>
      <c r="C229" s="92" t="n">
        <v>875</v>
      </c>
      <c r="D229" s="206" t="n">
        <v>4538.7</v>
      </c>
      <c r="E229" s="26" t="n">
        <v>9492.19</v>
      </c>
      <c r="F229" s="26" t="n">
        <v>61.94</v>
      </c>
      <c r="G229" s="215"/>
      <c r="H229" s="26" t="n">
        <v>192.08</v>
      </c>
      <c r="I229" s="26" t="n">
        <v>0</v>
      </c>
      <c r="J229" s="196" t="n">
        <f aca="false">K229/D229</f>
        <v>17.9629431334964</v>
      </c>
      <c r="K229" s="197" t="n">
        <f aca="false">L229+M229+E229</f>
        <v>81528.41</v>
      </c>
      <c r="L229" s="197" t="n">
        <f aca="false">F229*1163</f>
        <v>72036.22</v>
      </c>
      <c r="M229" s="197" t="n">
        <f aca="false">G229*9.5</f>
        <v>0</v>
      </c>
      <c r="O229" s="96"/>
    </row>
    <row r="230" customFormat="false" ht="23.85" hidden="false" customHeight="false" outlineLevel="0" collapsed="false">
      <c r="A230" s="129" t="n">
        <v>3</v>
      </c>
      <c r="B230" s="91" t="s">
        <v>202</v>
      </c>
      <c r="C230" s="92" t="n">
        <v>2425</v>
      </c>
      <c r="D230" s="206" t="n">
        <v>12788.2</v>
      </c>
      <c r="E230" s="26" t="n">
        <v>13737.34</v>
      </c>
      <c r="F230" s="26" t="n">
        <v>170.76</v>
      </c>
      <c r="G230" s="26" t="n">
        <v>83.36</v>
      </c>
      <c r="H230" s="26" t="n">
        <v>254.81</v>
      </c>
      <c r="I230" s="215"/>
      <c r="J230" s="196" t="n">
        <f aca="false">K230/D230</f>
        <v>16.6656089207238</v>
      </c>
      <c r="K230" s="197" t="n">
        <f aca="false">L230+M230+E230</f>
        <v>213123.14</v>
      </c>
      <c r="L230" s="197" t="n">
        <f aca="false">F230*1163</f>
        <v>198593.88</v>
      </c>
      <c r="M230" s="197" t="n">
        <f aca="false">G230*9.5</f>
        <v>791.92</v>
      </c>
      <c r="O230" s="96"/>
    </row>
    <row r="231" customFormat="false" ht="23.85" hidden="false" customHeight="false" outlineLevel="0" collapsed="false">
      <c r="A231" s="129" t="n">
        <v>4</v>
      </c>
      <c r="B231" s="91" t="s">
        <v>203</v>
      </c>
      <c r="C231" s="92" t="n">
        <v>2028</v>
      </c>
      <c r="D231" s="206" t="n">
        <v>8780.4</v>
      </c>
      <c r="E231" s="26" t="n">
        <v>21141.29</v>
      </c>
      <c r="F231" s="26" t="n">
        <v>33.62</v>
      </c>
      <c r="G231" s="26" t="n">
        <v>10225.54</v>
      </c>
      <c r="H231" s="26" t="n">
        <v>495.53</v>
      </c>
      <c r="I231" s="26" t="n">
        <v>104.13</v>
      </c>
      <c r="J231" s="196" t="n">
        <f aca="false">K231/D231</f>
        <v>17.9244658557697</v>
      </c>
      <c r="K231" s="197" t="n">
        <f aca="false">L231+M231+E231</f>
        <v>157383.98</v>
      </c>
      <c r="L231" s="197" t="n">
        <f aca="false">F231*1163</f>
        <v>39100.06</v>
      </c>
      <c r="M231" s="197" t="n">
        <f aca="false">G231*9.5</f>
        <v>97142.63</v>
      </c>
      <c r="O231" s="96"/>
    </row>
    <row r="232" customFormat="false" ht="26.25" hidden="false" customHeight="true" outlineLevel="0" collapsed="false">
      <c r="A232" s="129" t="n">
        <v>5</v>
      </c>
      <c r="B232" s="91" t="s">
        <v>204</v>
      </c>
      <c r="C232" s="92" t="n">
        <v>1332</v>
      </c>
      <c r="D232" s="206" t="n">
        <v>11092.1</v>
      </c>
      <c r="E232" s="26" t="n">
        <v>26669.02</v>
      </c>
      <c r="F232" s="26" t="n">
        <v>120.95</v>
      </c>
      <c r="G232" s="215"/>
      <c r="H232" s="26" t="n">
        <v>597.48</v>
      </c>
      <c r="I232" s="26" t="n">
        <v>240.9</v>
      </c>
      <c r="J232" s="196" t="n">
        <f aca="false">K232/D232</f>
        <v>15.0858602068139</v>
      </c>
      <c r="K232" s="197" t="n">
        <f aca="false">L232+M232+E232</f>
        <v>167333.87</v>
      </c>
      <c r="L232" s="197" t="n">
        <f aca="false">F232*1163</f>
        <v>140664.85</v>
      </c>
      <c r="M232" s="197" t="n">
        <f aca="false">G232*9.5</f>
        <v>0</v>
      </c>
      <c r="O232" s="96"/>
    </row>
    <row r="233" customFormat="false" ht="15" hidden="false" customHeight="false" outlineLevel="0" collapsed="false">
      <c r="A233" s="143"/>
      <c r="B233" s="138" t="s">
        <v>186</v>
      </c>
      <c r="C233" s="139" t="n">
        <f aca="false">SUM(C228:C232)</f>
        <v>7531</v>
      </c>
      <c r="D233" s="139" t="n">
        <f aca="false">SUM(D228:D232)</f>
        <v>47141.2</v>
      </c>
      <c r="E233" s="140" t="n">
        <f aca="false">SUM(E228:E232)</f>
        <v>80451.88</v>
      </c>
      <c r="F233" s="140" t="n">
        <f aca="false">SUM(F228:F232)</f>
        <v>486.26</v>
      </c>
      <c r="G233" s="140" t="n">
        <f aca="false">SUM(G228:G232)</f>
        <v>10308.9</v>
      </c>
      <c r="H233" s="140" t="n">
        <f aca="false">SUM(H228:H232)</f>
        <v>2003.93</v>
      </c>
      <c r="I233" s="140" t="n">
        <f aca="false">SUM(I228:I232)</f>
        <v>345.03</v>
      </c>
      <c r="J233" s="142"/>
      <c r="K233" s="142"/>
      <c r="L233" s="142"/>
      <c r="M233" s="142"/>
      <c r="O233" s="96"/>
    </row>
    <row r="234" customFormat="false" ht="15" hidden="false" customHeight="false" outlineLevel="0" collapsed="false">
      <c r="A234" s="143"/>
      <c r="B234" s="138" t="s">
        <v>187</v>
      </c>
      <c r="C234" s="139"/>
      <c r="D234" s="139"/>
      <c r="E234" s="140"/>
      <c r="F234" s="140"/>
      <c r="G234" s="140"/>
      <c r="H234" s="140"/>
      <c r="I234" s="140"/>
      <c r="J234" s="141" t="n">
        <f aca="false">SUM(J228:J232)/5</f>
        <v>16.0331048393981</v>
      </c>
      <c r="K234" s="142"/>
      <c r="L234" s="142"/>
      <c r="M234" s="142"/>
      <c r="O234" s="96"/>
    </row>
    <row r="235" customFormat="false" ht="15" hidden="false" customHeight="false" outlineLevel="0" collapsed="false">
      <c r="O235" s="96"/>
    </row>
    <row r="236" customFormat="false" ht="15" hidden="false" customHeight="false" outlineLevel="0" collapsed="false">
      <c r="B236" s="121"/>
      <c r="O236" s="96"/>
    </row>
    <row r="237" customFormat="false" ht="15" hidden="false" customHeight="false" outlineLevel="0" collapsed="false">
      <c r="O237" s="96"/>
    </row>
  </sheetData>
  <mergeCells count="57">
    <mergeCell ref="A1:K1"/>
    <mergeCell ref="A4:A5"/>
    <mergeCell ref="B4:B5"/>
    <mergeCell ref="C4:C5"/>
    <mergeCell ref="D4:D5"/>
    <mergeCell ref="E4:I4"/>
    <mergeCell ref="J4:J5"/>
    <mergeCell ref="K4:M4"/>
    <mergeCell ref="A6:M6"/>
    <mergeCell ref="A60:A61"/>
    <mergeCell ref="B60:B61"/>
    <mergeCell ref="C60:C61"/>
    <mergeCell ref="D60:D61"/>
    <mergeCell ref="E60:I60"/>
    <mergeCell ref="J60:J61"/>
    <mergeCell ref="K60:M60"/>
    <mergeCell ref="A62:M62"/>
    <mergeCell ref="A117:A118"/>
    <mergeCell ref="B117:B118"/>
    <mergeCell ref="C117:C118"/>
    <mergeCell ref="D117:D118"/>
    <mergeCell ref="E117:I117"/>
    <mergeCell ref="J117:J118"/>
    <mergeCell ref="K117:M117"/>
    <mergeCell ref="A119:M119"/>
    <mergeCell ref="A142:A143"/>
    <mergeCell ref="B142:B143"/>
    <mergeCell ref="C142:C143"/>
    <mergeCell ref="D142:D143"/>
    <mergeCell ref="E142:I142"/>
    <mergeCell ref="J142:J143"/>
    <mergeCell ref="K142:M142"/>
    <mergeCell ref="A144:M144"/>
    <mergeCell ref="A165:A166"/>
    <mergeCell ref="B165:B166"/>
    <mergeCell ref="C165:C166"/>
    <mergeCell ref="D165:D166"/>
    <mergeCell ref="E165:I165"/>
    <mergeCell ref="J165:J166"/>
    <mergeCell ref="K165:M165"/>
    <mergeCell ref="A167:M167"/>
    <mergeCell ref="A208:A209"/>
    <mergeCell ref="B208:B209"/>
    <mergeCell ref="C208:C209"/>
    <mergeCell ref="D208:D209"/>
    <mergeCell ref="E208:I208"/>
    <mergeCell ref="J208:J209"/>
    <mergeCell ref="K208:M208"/>
    <mergeCell ref="A210:M210"/>
    <mergeCell ref="A225:A226"/>
    <mergeCell ref="B225:B226"/>
    <mergeCell ref="C225:C226"/>
    <mergeCell ref="D225:D226"/>
    <mergeCell ref="E225:I225"/>
    <mergeCell ref="J225:J226"/>
    <mergeCell ref="K225:M225"/>
    <mergeCell ref="A227:M22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40"/>
  <sheetViews>
    <sheetView showFormulas="false" showGridLines="true" showRowColHeaders="true" showZeros="true" rightToLeft="false" tabSelected="true" showOutlineSymbols="true" defaultGridColor="true" view="normal" topLeftCell="A219" colorId="64" zoomScale="90" zoomScaleNormal="90" zoomScalePageLayoutView="100" workbookViewId="0">
      <selection pane="topLeft" activeCell="J244" activeCellId="0" sqref="J244"/>
    </sheetView>
  </sheetViews>
  <sheetFormatPr defaultColWidth="11.31640625" defaultRowHeight="15" customHeight="true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23.42"/>
    <col collapsed="false" customWidth="true" hidden="false" outlineLevel="0" max="3" min="3" style="1" width="15.57"/>
    <col collapsed="false" customWidth="true" hidden="false" outlineLevel="0" max="4" min="4" style="1" width="14.69"/>
    <col collapsed="false" customWidth="true" hidden="false" outlineLevel="0" max="5" min="5" style="3" width="19"/>
    <col collapsed="false" customWidth="true" hidden="false" outlineLevel="0" max="6" min="6" style="3" width="18.58"/>
    <col collapsed="false" customWidth="true" hidden="false" outlineLevel="0" max="7" min="7" style="3" width="13.29"/>
    <col collapsed="false" customWidth="true" hidden="false" outlineLevel="0" max="8" min="8" style="3" width="11.14"/>
    <col collapsed="false" customWidth="true" hidden="false" outlineLevel="0" max="9" min="9" style="3" width="11.71"/>
    <col collapsed="false" customWidth="true" hidden="false" outlineLevel="0" max="10" min="10" style="3" width="12.29"/>
    <col collapsed="false" customWidth="true" hidden="false" outlineLevel="0" max="11" min="11" style="1" width="14.69"/>
    <col collapsed="false" customWidth="true" hidden="false" outlineLevel="0" max="12" min="12" style="1" width="14.15"/>
    <col collapsed="false" customWidth="true" hidden="false" outlineLevel="0" max="13" min="13" style="1" width="13.02"/>
    <col collapsed="false" customWidth="true" hidden="false" outlineLevel="0" max="14" min="14" style="217" width="10.99"/>
    <col collapsed="false" customWidth="true" hidden="false" outlineLevel="0" max="15" min="15" style="1" width="11.57"/>
  </cols>
  <sheetData>
    <row r="1" customFormat="false" ht="15" hidden="false" customHeight="false" outlineLevel="0" collapsed="false">
      <c r="A1" s="122" t="s">
        <v>226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  <c r="M1" s="125"/>
      <c r="P1" s="1"/>
      <c r="Q1" s="1"/>
    </row>
    <row r="2" customFormat="false" ht="1.5" hidden="false" customHeight="true" outlineLevel="0" collapsed="false">
      <c r="A2" s="125"/>
      <c r="B2" s="125"/>
      <c r="C2" s="125"/>
      <c r="D2" s="125"/>
      <c r="E2" s="124"/>
      <c r="F2" s="124"/>
      <c r="G2" s="124"/>
      <c r="H2" s="124"/>
      <c r="I2" s="124"/>
      <c r="J2" s="124"/>
      <c r="K2" s="125"/>
      <c r="L2" s="125"/>
      <c r="M2" s="125"/>
    </row>
    <row r="3" customFormat="false" ht="15" hidden="true" customHeight="false" outlineLevel="0" collapsed="false">
      <c r="A3" s="125"/>
      <c r="B3" s="125"/>
      <c r="C3" s="125"/>
      <c r="D3" s="125"/>
      <c r="E3" s="124"/>
      <c r="F3" s="124"/>
      <c r="G3" s="124"/>
      <c r="H3" s="124"/>
      <c r="I3" s="124"/>
      <c r="J3" s="124"/>
      <c r="K3" s="125"/>
      <c r="L3" s="125"/>
      <c r="M3" s="125"/>
    </row>
    <row r="4" customFormat="false" ht="34.5" hidden="false" customHeight="true" outlineLevel="0" collapsed="false">
      <c r="A4" s="126" t="s">
        <v>1</v>
      </c>
      <c r="B4" s="127" t="s">
        <v>2</v>
      </c>
      <c r="C4" s="127" t="s">
        <v>3</v>
      </c>
      <c r="D4" s="127" t="s">
        <v>4</v>
      </c>
      <c r="E4" s="127" t="s">
        <v>5</v>
      </c>
      <c r="F4" s="127"/>
      <c r="G4" s="127"/>
      <c r="H4" s="127"/>
      <c r="I4" s="127"/>
      <c r="J4" s="127" t="s">
        <v>6</v>
      </c>
      <c r="K4" s="127" t="s">
        <v>7</v>
      </c>
      <c r="L4" s="127"/>
      <c r="M4" s="127"/>
      <c r="N4" s="218"/>
    </row>
    <row r="5" customFormat="false" ht="42.75" hidden="false" customHeight="true" outlineLevel="0" collapsed="false">
      <c r="A5" s="126"/>
      <c r="B5" s="127"/>
      <c r="C5" s="127"/>
      <c r="D5" s="127"/>
      <c r="E5" s="127" t="s">
        <v>8</v>
      </c>
      <c r="F5" s="127" t="s">
        <v>9</v>
      </c>
      <c r="G5" s="127" t="s">
        <v>10</v>
      </c>
      <c r="H5" s="127" t="s">
        <v>11</v>
      </c>
      <c r="I5" s="127" t="s">
        <v>12</v>
      </c>
      <c r="J5" s="127"/>
      <c r="K5" s="127" t="s">
        <v>13</v>
      </c>
      <c r="L5" s="127" t="s">
        <v>14</v>
      </c>
      <c r="M5" s="127" t="s">
        <v>15</v>
      </c>
      <c r="N5" s="218"/>
      <c r="P5" s="9"/>
      <c r="Q5" s="9"/>
      <c r="R5" s="9"/>
    </row>
    <row r="6" customFormat="false" ht="13.5" hidden="false" customHeight="true" outlineLevel="0" collapsed="false">
      <c r="A6" s="128" t="s">
        <v>16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O6" s="9"/>
      <c r="P6" s="11"/>
      <c r="Q6" s="11"/>
      <c r="R6" s="11"/>
      <c r="S6" s="11"/>
    </row>
    <row r="7" customFormat="false" ht="15" hidden="false" customHeight="false" outlineLevel="0" collapsed="false">
      <c r="A7" s="129" t="n">
        <v>1</v>
      </c>
      <c r="B7" s="91" t="s">
        <v>17</v>
      </c>
      <c r="C7" s="130" t="n">
        <v>119</v>
      </c>
      <c r="D7" s="130" t="n">
        <v>310.7</v>
      </c>
      <c r="E7" s="219" t="n">
        <f aca="false">SUM(Cічень!E7+Лютий!E7+Березень!E7+Квітень!E7+Травень!E7+Червень!E7+Липень!E7+Серпень!E7+Вересень!E7+Жовтень!E7+Листопад!E7+Грудень!E7)</f>
        <v>10713.07</v>
      </c>
      <c r="F7" s="219" t="n">
        <f aca="false">SUM(Cічень!F7+Лютий!F7+Березень!F7+Квітень!F7+Травень!F7+Червень!F7+Липень!F7+Серпень!F7+Вересень!F7+Жовтень!F7+Листопад!F7+Грудень!F7)</f>
        <v>46.93</v>
      </c>
      <c r="G7" s="219" t="n">
        <f aca="false">SUM(Cічень!G7+Лютий!G7+Березень!G7+Квітень!G7+Травень!G7+Червень!G7+Липень!G7+Серпень!G7+Вересень!G7+Жовтень!G7+Листопад!G7+Грудень!G7)</f>
        <v>187.51</v>
      </c>
      <c r="H7" s="219" t="n">
        <f aca="false">SUM(Cічень!H7+Лютий!H7+Березень!H7+Квітень!H7+Травень!H7+Червень!H7+Липень!H7+Серпень!H7+Вересень!H7+Жовтень!H7+Листопад!H7+Грудень!H7)</f>
        <v>331.78</v>
      </c>
      <c r="I7" s="219" t="n">
        <f aca="false">SUM(Cічень!I7+Лютий!I7+Березень!I7+Квітень!I7+Травень!I7+Червень!I7+Липень!I7+Серпень!I7+Вересень!I7+Жовтень!I7+Листопад!I7+Грудень!I7)</f>
        <v>0</v>
      </c>
      <c r="J7" s="131" t="n">
        <f aca="false">K7/D7</f>
        <v>215.880286449952</v>
      </c>
      <c r="K7" s="220" t="n">
        <f aca="false">L7+M7+E7</f>
        <v>67074.005</v>
      </c>
      <c r="L7" s="220" t="n">
        <f aca="false">F7*1163</f>
        <v>54579.59</v>
      </c>
      <c r="M7" s="220" t="n">
        <f aca="false">G7*9.5</f>
        <v>1781.345</v>
      </c>
      <c r="N7" s="221"/>
      <c r="O7" s="20"/>
      <c r="P7" s="21"/>
    </row>
    <row r="8" customFormat="false" ht="15" hidden="false" customHeight="false" outlineLevel="0" collapsed="false">
      <c r="A8" s="129" t="n">
        <v>2</v>
      </c>
      <c r="B8" s="91" t="s">
        <v>18</v>
      </c>
      <c r="C8" s="133" t="n">
        <v>124</v>
      </c>
      <c r="D8" s="130" t="n">
        <v>627.8</v>
      </c>
      <c r="E8" s="219" t="n">
        <f aca="false">SUM(Cічень!E8+Лютий!E8+Березень!E8+Квітень!E8+Травень!E8+Червень!E8+Липень!E8+Серпень!E8+Вересень!E8+Жовтень!E8+Листопад!E8+Грудень!E8)</f>
        <v>25655.77</v>
      </c>
      <c r="F8" s="219" t="n">
        <f aca="false">SUM(Cічень!F8+Лютий!F8+Березень!F8+Квітень!F8+Травень!F8+Червень!F8+Липень!F8+Серпень!F8+Вересень!F8+Жовтень!F8+Листопад!F8+Грудень!F8)</f>
        <v>80.49</v>
      </c>
      <c r="G8" s="219" t="n">
        <f aca="false">SUM(Cічень!G8+Лютий!G8+Березень!G8+Квітень!G8+Травень!G8+Червень!G8+Липень!G8+Серпень!G8+Вересень!G8+Жовтень!G8+Листопад!G8+Грудень!G8)</f>
        <v>0</v>
      </c>
      <c r="H8" s="219" t="n">
        <f aca="false">SUM(Cічень!H8+Лютий!H8+Березень!H8+Квітень!H8+Травень!H8+Червень!H8+Липень!H8+Серпень!H8+Вересень!H8+Жовтень!H8+Листопад!H8+Грудень!H8)</f>
        <v>507.76</v>
      </c>
      <c r="I8" s="219" t="n">
        <f aca="false">SUM(Cічень!I8+Лютий!I8+Березень!I8+Квітень!I8+Травень!I8+Червень!I8+Липень!I8+Серпень!I8+Вересень!I8+Жовтень!I8+Листопад!I8+Грудень!I8)</f>
        <v>0</v>
      </c>
      <c r="J8" s="131" t="n">
        <f aca="false">K8/D8</f>
        <v>189.97394074546</v>
      </c>
      <c r="K8" s="220" t="n">
        <f aca="false">L8+M8+E8</f>
        <v>119265.64</v>
      </c>
      <c r="L8" s="220" t="n">
        <f aca="false">F8*1163</f>
        <v>93609.87</v>
      </c>
      <c r="M8" s="220" t="n">
        <f aca="false">G8*9.5</f>
        <v>0</v>
      </c>
      <c r="N8" s="221"/>
      <c r="O8" s="20"/>
      <c r="P8" s="21"/>
    </row>
    <row r="9" customFormat="false" ht="15" hidden="false" customHeight="false" outlineLevel="0" collapsed="false">
      <c r="A9" s="129" t="n">
        <v>3</v>
      </c>
      <c r="B9" s="91" t="s">
        <v>19</v>
      </c>
      <c r="C9" s="130" t="n">
        <v>48</v>
      </c>
      <c r="D9" s="130" t="n">
        <v>529</v>
      </c>
      <c r="E9" s="219" t="n">
        <f aca="false">SUM(Cічень!E9+Лютий!E9+Березень!E9+Квітень!E9+Травень!E9+Червень!E9+Липень!E9+Серпень!E9+Вересень!E9+Жовтень!E9+Листопад!E9+Грудень!E9)</f>
        <v>17669.5</v>
      </c>
      <c r="F9" s="219" t="n">
        <f aca="false">SUM(Cічень!F9+Лютий!F9+Березень!F9+Квітень!F9+Травень!F9+Червень!F9+Липень!F9+Серпень!F9+Вересень!F9+Жовтень!F9+Листопад!F9+Грудень!F9)</f>
        <v>0</v>
      </c>
      <c r="G9" s="219" t="n">
        <f aca="false">SUM(Cічень!G9+Лютий!G9+Березень!G9+Квітень!G9+Травень!G9+Червень!G9+Липень!G9+Серпень!G9+Вересень!G9+Жовтень!G9+Листопад!G9+Грудень!G9)</f>
        <v>9875.01</v>
      </c>
      <c r="H9" s="219" t="n">
        <f aca="false">SUM(Cічень!H9+Лютий!H9+Березень!H9+Квітень!H9+Травень!H9+Червень!H9+Липень!H9+Серпень!H9+Вересень!H9+Жовтень!H9+Листопад!H9+Грудень!H9)</f>
        <v>352</v>
      </c>
      <c r="I9" s="219" t="n">
        <f aca="false">SUM(Cічень!I9+Лютий!I9+Березень!I9+Квітень!I9+Травень!I9+Червень!I9+Липень!I9+Серпень!I9+Вересень!I9+Жовтень!I9+Листопад!I9+Грудень!I9)</f>
        <v>0</v>
      </c>
      <c r="J9" s="131" t="n">
        <f aca="false">K9/D9</f>
        <v>210.741200378072</v>
      </c>
      <c r="K9" s="220" t="n">
        <f aca="false">L9+M9+E9</f>
        <v>111482.095</v>
      </c>
      <c r="L9" s="220" t="n">
        <f aca="false">F9*1163</f>
        <v>0</v>
      </c>
      <c r="M9" s="220" t="n">
        <f aca="false">G9*9.5</f>
        <v>93812.595</v>
      </c>
      <c r="N9" s="221"/>
      <c r="O9" s="20"/>
      <c r="P9" s="21"/>
    </row>
    <row r="10" customFormat="false" ht="15" hidden="false" customHeight="false" outlineLevel="0" collapsed="false">
      <c r="A10" s="129" t="n">
        <v>4</v>
      </c>
      <c r="B10" s="91" t="s">
        <v>20</v>
      </c>
      <c r="C10" s="133" t="n">
        <v>219</v>
      </c>
      <c r="D10" s="130" t="n">
        <v>2020.8</v>
      </c>
      <c r="E10" s="219" t="n">
        <f aca="false">SUM(Cічень!E10+Лютий!E10+Березень!E10+Квітень!E10+Травень!E10+Червень!E10+Липень!E10+Серпень!E10+Вересень!E10+Жовтень!E10+Листопад!E10+Грудень!E10)</f>
        <v>37952.36</v>
      </c>
      <c r="F10" s="219" t="n">
        <f aca="false">SUM(Cічень!F10+Лютий!F10+Березень!F10+Квітень!F10+Травень!F10+Червень!F10+Липень!F10+Серпень!F10+Вересень!F10+Жовтень!F10+Листопад!F10+Грудень!F10)</f>
        <v>175.86</v>
      </c>
      <c r="G10" s="219" t="n">
        <f aca="false">SUM(Cічень!G10+Лютий!G10+Березень!G10+Квітень!G10+Травень!G10+Червень!G10+Липень!G10+Серпень!G10+Вересень!G10+Жовтень!G10+Листопад!G10+Грудень!G10)</f>
        <v>0</v>
      </c>
      <c r="H10" s="219" t="n">
        <f aca="false">SUM(Cічень!H10+Лютий!H10+Березень!H10+Квітень!H10+Травень!H10+Червень!H10+Липень!H10+Серпень!H10+Вересень!H10+Жовтень!H10+Листопад!H10+Грудень!H10)</f>
        <v>2068.52</v>
      </c>
      <c r="I10" s="219" t="n">
        <f aca="false">SUM(Cічень!I10+Лютий!I10+Березень!I10+Квітень!I10+Травень!I10+Червень!I10+Липень!I10+Серпень!I10+Вересень!I10+Жовтень!I10+Листопад!I10+Грудень!I10)</f>
        <v>0</v>
      </c>
      <c r="J10" s="131" t="n">
        <f aca="false">K10/D10</f>
        <v>119.990865003959</v>
      </c>
      <c r="K10" s="220" t="n">
        <f aca="false">L10+M10+E10</f>
        <v>242477.54</v>
      </c>
      <c r="L10" s="220" t="n">
        <f aca="false">F10*1163</f>
        <v>204525.18</v>
      </c>
      <c r="M10" s="220" t="n">
        <f aca="false">G10*9.5</f>
        <v>0</v>
      </c>
      <c r="N10" s="221"/>
      <c r="O10" s="20"/>
      <c r="P10" s="21"/>
    </row>
    <row r="11" customFormat="false" ht="15" hidden="false" customHeight="false" outlineLevel="0" collapsed="false">
      <c r="A11" s="129" t="n">
        <v>5</v>
      </c>
      <c r="B11" s="91" t="s">
        <v>21</v>
      </c>
      <c r="C11" s="130" t="n">
        <v>115</v>
      </c>
      <c r="D11" s="130" t="n">
        <v>1993.12</v>
      </c>
      <c r="E11" s="219" t="n">
        <f aca="false">SUM(Cічень!E11+Лютий!E11+Березень!E11+Квітень!E11+Травень!E11+Червень!E11+Липень!E11+Серпень!E11+Вересень!E11+Жовтень!E11+Листопад!E11+Грудень!E11)</f>
        <v>40755.52</v>
      </c>
      <c r="F11" s="219" t="n">
        <f aca="false">SUM(Cічень!F11+Лютий!F11+Березень!F11+Квітень!F11+Травень!F11+Червень!F11+Липень!F11+Серпень!F11+Вересень!F11+Жовтень!F11+Листопад!F11+Грудень!F11)</f>
        <v>320.02</v>
      </c>
      <c r="G11" s="219" t="n">
        <f aca="false">SUM(Cічень!G11+Лютий!G11+Березень!G11+Квітень!G11+Травень!G11+Червень!G11+Липень!G11+Серпень!G11+Вересень!G11+Жовтень!G11+Листопад!G11+Грудень!G11)</f>
        <v>0</v>
      </c>
      <c r="H11" s="219" t="n">
        <f aca="false">SUM(Cічень!H11+Лютий!H11+Березень!H11+Квітень!H11+Травень!H11+Червень!H11+Липень!H11+Серпень!H11+Вересень!H11+Жовтень!H11+Листопад!H11+Грудень!H11)</f>
        <v>695.4</v>
      </c>
      <c r="I11" s="219" t="n">
        <f aca="false">SUM(Cічень!I11+Лютий!I11+Березень!I11+Квітень!I11+Травень!I11+Червень!I11+Липень!I11+Серпень!I11+Вересень!I11+Жовтень!I11+Листопад!I11+Грудень!I11)</f>
        <v>0</v>
      </c>
      <c r="J11" s="131" t="n">
        <f aca="false">K11/D11</f>
        <v>207.182096411656</v>
      </c>
      <c r="K11" s="220" t="n">
        <f aca="false">L11+M11+E11</f>
        <v>412938.78</v>
      </c>
      <c r="L11" s="220" t="n">
        <f aca="false">F11*1163</f>
        <v>372183.26</v>
      </c>
      <c r="M11" s="220" t="n">
        <f aca="false">G11*9.5</f>
        <v>0</v>
      </c>
      <c r="N11" s="221"/>
      <c r="O11" s="20"/>
      <c r="P11" s="21"/>
    </row>
    <row r="12" customFormat="false" ht="16.5" hidden="false" customHeight="true" outlineLevel="0" collapsed="false">
      <c r="A12" s="129" t="n">
        <v>6</v>
      </c>
      <c r="B12" s="91" t="s">
        <v>22</v>
      </c>
      <c r="C12" s="130" t="n">
        <v>138</v>
      </c>
      <c r="D12" s="130" t="n">
        <v>868</v>
      </c>
      <c r="E12" s="219" t="n">
        <f aca="false">SUM(Cічень!E12+Лютий!E12+Березень!E12+Квітень!E12+Травень!E12+Червень!E12+Липень!E12+Серпень!E12+Вересень!E12+Жовтень!E12+Листопад!E12+Грудень!E12)</f>
        <v>19903.88</v>
      </c>
      <c r="F12" s="219" t="n">
        <f aca="false">SUM(Cічень!F12+Лютий!F12+Березень!F12+Квітень!F12+Травень!F12+Червень!F12+Липень!F12+Серпень!F12+Вересень!F12+Жовтень!F12+Листопад!F12+Грудень!F12)</f>
        <v>98.76</v>
      </c>
      <c r="G12" s="219" t="n">
        <f aca="false">SUM(Cічень!G12+Лютий!G12+Березень!G12+Квітень!G12+Травень!G12+Червень!G12+Липень!G12+Серпень!G12+Вересень!G12+Жовтень!G12+Листопад!G12+Грудень!G12)</f>
        <v>0</v>
      </c>
      <c r="H12" s="219" t="n">
        <f aca="false">SUM(Cічень!H12+Лютий!H12+Березень!H12+Квітень!H12+Травень!H12+Червень!H12+Липень!H12+Серпень!H12+Вересень!H12+Жовтень!H12+Листопад!H12+Грудень!H12)</f>
        <v>421.15</v>
      </c>
      <c r="I12" s="219" t="n">
        <f aca="false">SUM(Cічень!I12+Лютий!I12+Березень!I12+Квітень!I12+Травень!I12+Червень!I12+Липень!I12+Серпень!I12+Вересень!I12+Жовтень!I12+Листопад!I12+Грудень!I12)</f>
        <v>447.44</v>
      </c>
      <c r="J12" s="131" t="n">
        <f aca="false">K12/D12</f>
        <v>155.255483870968</v>
      </c>
      <c r="K12" s="220" t="n">
        <f aca="false">L12+M12+E12</f>
        <v>134761.76</v>
      </c>
      <c r="L12" s="220" t="n">
        <f aca="false">F12*1163</f>
        <v>114857.88</v>
      </c>
      <c r="M12" s="220" t="n">
        <f aca="false">G12*9.5</f>
        <v>0</v>
      </c>
      <c r="N12" s="221"/>
      <c r="O12" s="20"/>
      <c r="P12" s="21"/>
    </row>
    <row r="13" customFormat="false" ht="16.5" hidden="false" customHeight="true" outlineLevel="0" collapsed="false">
      <c r="A13" s="129" t="n">
        <v>7</v>
      </c>
      <c r="B13" s="91" t="s">
        <v>23</v>
      </c>
      <c r="C13" s="130" t="n">
        <v>156</v>
      </c>
      <c r="D13" s="130" t="n">
        <v>570</v>
      </c>
      <c r="E13" s="219" t="n">
        <f aca="false">SUM(Cічень!E13+Лютий!E13+Березень!E13+Квітень!E13+Травень!E13+Червень!E13+Липень!E13+Серпень!E13+Вересень!E13+Жовтень!E13+Листопад!E13+Грудень!E13)</f>
        <v>22438.46</v>
      </c>
      <c r="F13" s="219" t="n">
        <f aca="false">SUM(Cічень!F13+Лютий!F13+Березень!F13+Квітень!F13+Травень!F13+Червень!F13+Липень!F13+Серпень!F13+Вересень!F13+Жовтень!F13+Листопад!F13+Грудень!F13)</f>
        <v>0</v>
      </c>
      <c r="G13" s="219" t="n">
        <f aca="false">SUM(Cічень!G13+Лютий!G13+Березень!G13+Квітень!G13+Травень!G13+Червень!G13+Липень!G13+Серпень!G13+Вересень!G13+Жовтень!G13+Листопад!G13+Грудень!G13)</f>
        <v>10233.27</v>
      </c>
      <c r="H13" s="219" t="n">
        <f aca="false">SUM(Cічень!H13+Лютий!H13+Березень!H13+Квітень!H13+Травень!H13+Червень!H13+Липень!H13+Серпень!H13+Вересень!H13+Жовтень!H13+Листопад!H13+Грудень!H13)</f>
        <v>456.07</v>
      </c>
      <c r="I13" s="219" t="n">
        <f aca="false">SUM(Cічень!I13+Лютий!I13+Березень!I13+Квітень!I13+Травень!I13+Червень!I13+Липень!I13+Серпень!I13+Вересень!I13+Жовтень!I13+Листопад!I13+Грудень!I13)</f>
        <v>0</v>
      </c>
      <c r="J13" s="131" t="n">
        <f aca="false">K13/D13</f>
        <v>209.920219298246</v>
      </c>
      <c r="K13" s="220" t="n">
        <f aca="false">L13+M13+E13</f>
        <v>119654.525</v>
      </c>
      <c r="L13" s="220" t="n">
        <f aca="false">F13*1163</f>
        <v>0</v>
      </c>
      <c r="M13" s="220" t="n">
        <f aca="false">G13*9.5</f>
        <v>97216.065</v>
      </c>
      <c r="N13" s="221"/>
      <c r="O13" s="20"/>
      <c r="P13" s="21"/>
    </row>
    <row r="14" customFormat="false" ht="15" hidden="false" customHeight="false" outlineLevel="0" collapsed="false">
      <c r="A14" s="129" t="n">
        <v>8</v>
      </c>
      <c r="B14" s="91" t="s">
        <v>24</v>
      </c>
      <c r="C14" s="130" t="n">
        <v>322</v>
      </c>
      <c r="D14" s="130" t="n">
        <v>1735</v>
      </c>
      <c r="E14" s="219" t="n">
        <f aca="false">SUM(Cічень!E14+Лютий!E14+Березень!E14+Квітень!E14+Травень!E14+Червень!E14+Липень!E14+Серпень!E14+Вересень!E14+Жовтень!E14+Листопад!E14+Грудень!E14)</f>
        <v>35327.66</v>
      </c>
      <c r="F14" s="219" t="n">
        <f aca="false">SUM(Cічень!F14+Лютий!F14+Березень!F14+Квітень!F14+Травень!F14+Червень!F14+Липень!F14+Серпень!F14+Вересень!F14+Жовтень!F14+Листопад!F14+Грудень!F14)</f>
        <v>155.59</v>
      </c>
      <c r="G14" s="219" t="n">
        <f aca="false">SUM(Cічень!G14+Лютий!G14+Березень!G14+Квітень!G14+Травень!G14+Червень!G14+Липень!G14+Серпень!G14+Вересень!G14+Жовтень!G14+Листопад!G14+Грудень!G14)</f>
        <v>0</v>
      </c>
      <c r="H14" s="219" t="n">
        <f aca="false">SUM(Cічень!H14+Лютий!H14+Березень!H14+Квітень!H14+Травень!H14+Червень!H14+Липень!H14+Серпень!H14+Вересень!H14+Жовтень!H14+Листопад!H14+Грудень!H14)</f>
        <v>1737.74</v>
      </c>
      <c r="I14" s="219" t="n">
        <f aca="false">SUM(Cічень!I14+Лютий!I14+Березень!I14+Квітень!I14+Травень!I14+Червень!I14+Липень!I14+Серпень!I14+Вересень!I14+Жовтень!I14+Листопад!I14+Грудень!I14)</f>
        <v>646.28</v>
      </c>
      <c r="J14" s="131" t="n">
        <f aca="false">K14/D14</f>
        <v>124.656386167147</v>
      </c>
      <c r="K14" s="220" t="n">
        <f aca="false">L14+M14+E14</f>
        <v>216278.83</v>
      </c>
      <c r="L14" s="220" t="n">
        <f aca="false">F14*1163</f>
        <v>180951.17</v>
      </c>
      <c r="M14" s="220" t="n">
        <f aca="false">G14*9.5</f>
        <v>0</v>
      </c>
      <c r="N14" s="221"/>
      <c r="O14" s="20"/>
      <c r="P14" s="21"/>
    </row>
    <row r="15" customFormat="false" ht="15" hidden="false" customHeight="false" outlineLevel="0" collapsed="false">
      <c r="A15" s="129" t="n">
        <v>9</v>
      </c>
      <c r="B15" s="91" t="s">
        <v>25</v>
      </c>
      <c r="C15" s="130" t="n">
        <v>360</v>
      </c>
      <c r="D15" s="130" t="n">
        <v>2128.9</v>
      </c>
      <c r="E15" s="219" t="n">
        <f aca="false">SUM(Cічень!E15+Лютий!E15+Березень!E15+Квітень!E15+Травень!E15+Червень!E15+Липень!E15+Серпень!E15+Вересень!E15+Жовтень!E15+Листопад!E15+Грудень!E15)</f>
        <v>38713.88</v>
      </c>
      <c r="F15" s="219" t="n">
        <f aca="false">SUM(Cічень!F15+Лютий!F15+Березень!F15+Квітень!F15+Травень!F15+Червень!F15+Липень!F15+Серпень!F15+Вересень!F15+Жовтень!F15+Листопад!F15+Грудень!F15)</f>
        <v>149.07</v>
      </c>
      <c r="G15" s="219" t="n">
        <f aca="false">SUM(Cічень!G15+Лютий!G15+Березень!G15+Квітень!G15+Травень!G15+Червень!G15+Липень!G15+Серпень!G15+Вересень!G15+Жовтень!G15+Листопад!G15+Грудень!G15)</f>
        <v>0</v>
      </c>
      <c r="H15" s="219" t="n">
        <f aca="false">SUM(Cічень!H15+Лютий!H15+Березень!H15+Квітень!H15+Травень!H15+Червень!H15+Липень!H15+Серпень!H15+Вересень!H15+Жовтень!H15+Листопад!H15+Грудень!H15)</f>
        <v>1006.05</v>
      </c>
      <c r="I15" s="219" t="n">
        <f aca="false">SUM(Cічень!I15+Лютий!I15+Березень!I15+Квітень!I15+Травень!I15+Червень!I15+Липень!I15+Серпень!I15+Вересень!I15+Жовтень!I15+Листопад!I15+Грудень!I15)</f>
        <v>347.69</v>
      </c>
      <c r="J15" s="131" t="n">
        <f aca="false">K15/D15</f>
        <v>99.6205974916624</v>
      </c>
      <c r="K15" s="220" t="n">
        <f aca="false">L15+M15+E15</f>
        <v>212082.29</v>
      </c>
      <c r="L15" s="220" t="n">
        <f aca="false">F15*1163</f>
        <v>173368.41</v>
      </c>
      <c r="M15" s="220" t="n">
        <f aca="false">G15*9.5</f>
        <v>0</v>
      </c>
      <c r="N15" s="221"/>
      <c r="O15" s="20"/>
      <c r="P15" s="21"/>
    </row>
    <row r="16" customFormat="false" ht="15" hidden="false" customHeight="false" outlineLevel="0" collapsed="false">
      <c r="A16" s="129" t="n">
        <v>10</v>
      </c>
      <c r="B16" s="91" t="s">
        <v>26</v>
      </c>
      <c r="C16" s="130" t="n">
        <v>321</v>
      </c>
      <c r="D16" s="130" t="n">
        <v>1945.9</v>
      </c>
      <c r="E16" s="219" t="n">
        <f aca="false">SUM(Cічень!E16+Лютий!E16+Березень!E16+Квітень!E16+Травень!E16+Червень!E16+Липень!E16+Серпень!E16+Вересень!E16+Жовтень!E16+Листопад!E16+Грудень!E16)</f>
        <v>29595.47</v>
      </c>
      <c r="F16" s="219" t="n">
        <f aca="false">SUM(Cічень!F16+Лютий!F16+Березень!F16+Квітень!F16+Травень!F16+Червень!F16+Липень!F16+Серпень!F16+Вересень!F16+Жовтень!F16+Листопад!F16+Грудень!F16)</f>
        <v>190.58</v>
      </c>
      <c r="G16" s="219" t="n">
        <f aca="false">SUM(Cічень!G16+Лютий!G16+Березень!G16+Квітень!G16+Травень!G16+Червень!G16+Липень!G16+Серпень!G16+Вересень!G16+Жовтень!G16+Листопад!G16+Грудень!G16)</f>
        <v>0</v>
      </c>
      <c r="H16" s="219" t="n">
        <f aca="false">SUM(Cічень!H16+Лютий!H16+Березень!H16+Квітень!H16+Травень!H16+Червень!H16+Липень!H16+Серпень!H16+Вересень!H16+Жовтень!H16+Листопад!H16+Грудень!H16)</f>
        <v>1144.11</v>
      </c>
      <c r="I16" s="219" t="n">
        <f aca="false">SUM(Cічень!I16+Лютий!I16+Березень!I16+Квітень!I16+Травень!I16+Червень!I16+Липень!I16+Серпень!I16+Вересень!I16+Жовтень!I16+Листопад!I16+Грудень!I16)</f>
        <v>522</v>
      </c>
      <c r="J16" s="131" t="n">
        <f aca="false">K16/D16</f>
        <v>129.112498072871</v>
      </c>
      <c r="K16" s="220" t="n">
        <f aca="false">L16+M16+E16</f>
        <v>251240.01</v>
      </c>
      <c r="L16" s="220" t="n">
        <f aca="false">F16*1163</f>
        <v>221644.54</v>
      </c>
      <c r="M16" s="220" t="n">
        <f aca="false">G16*9.5</f>
        <v>0</v>
      </c>
      <c r="N16" s="221"/>
      <c r="O16" s="20"/>
      <c r="P16" s="21"/>
    </row>
    <row r="17" customFormat="false" ht="15" hidden="false" customHeight="false" outlineLevel="0" collapsed="false">
      <c r="A17" s="129" t="n">
        <v>11</v>
      </c>
      <c r="B17" s="91" t="s">
        <v>27</v>
      </c>
      <c r="C17" s="130" t="n">
        <v>212</v>
      </c>
      <c r="D17" s="130" t="n">
        <v>1060.7</v>
      </c>
      <c r="E17" s="219" t="n">
        <f aca="false">SUM(Cічень!E17+Лютий!E17+Березень!E17+Квітень!E17+Травень!E17+Червень!E17+Липень!E17+Серпень!E17+Вересень!E17+Жовтень!E17+Листопад!E17+Грудень!E17)</f>
        <v>23079.43</v>
      </c>
      <c r="F17" s="219" t="n">
        <f aca="false">SUM(Cічень!F17+Лютий!F17+Березень!F17+Квітень!F17+Травень!F17+Червень!F17+Липень!F17+Серпень!F17+Вересень!F17+Жовтень!F17+Листопад!F17+Грудень!F17)</f>
        <v>0</v>
      </c>
      <c r="G17" s="219" t="n">
        <f aca="false">SUM(Cічень!G17+Лютий!G17+Березень!G17+Квітень!G17+Травень!G17+Червень!G17+Липень!G17+Серпень!G17+Вересень!G17+Жовтень!G17+Листопад!G17+Грудень!G17)</f>
        <v>14732.17</v>
      </c>
      <c r="H17" s="219" t="n">
        <f aca="false">SUM(Cічень!H17+Лютий!H17+Березень!H17+Квітень!H17+Травень!H17+Червень!H17+Липень!H17+Серпень!H17+Вересень!H17+Жовтень!H17+Листопад!H17+Грудень!H17)</f>
        <v>590.84</v>
      </c>
      <c r="I17" s="219" t="n">
        <f aca="false">SUM(Cічень!I17+Лютий!I17+Березень!I17+Квітень!I17+Травень!I17+Червень!I17+Липень!I17+Серпень!I17+Вересень!I17+Жовтень!I17+Листопад!I17+Грудень!I17)</f>
        <v>0</v>
      </c>
      <c r="J17" s="131" t="n">
        <f aca="false">K17/D17</f>
        <v>153.705142830206</v>
      </c>
      <c r="K17" s="220" t="n">
        <f aca="false">L17+M17+E17</f>
        <v>163035.045</v>
      </c>
      <c r="L17" s="220" t="n">
        <f aca="false">F17*1163</f>
        <v>0</v>
      </c>
      <c r="M17" s="220" t="n">
        <f aca="false">G17*9.5</f>
        <v>139955.615</v>
      </c>
      <c r="N17" s="221"/>
      <c r="O17" s="20"/>
      <c r="P17" s="21"/>
    </row>
    <row r="18" customFormat="false" ht="15" hidden="false" customHeight="false" outlineLevel="0" collapsed="false">
      <c r="A18" s="129" t="n">
        <v>12</v>
      </c>
      <c r="B18" s="91" t="s">
        <v>28</v>
      </c>
      <c r="C18" s="130" t="n">
        <v>392</v>
      </c>
      <c r="D18" s="130" t="n">
        <v>1954.8</v>
      </c>
      <c r="E18" s="219" t="n">
        <f aca="false">SUM(Cічень!E18+Лютий!E18+Березень!E18+Квітень!E18+Травень!E18+Червень!E18+Липень!E18+Серпень!E18+Вересень!E18+Жовтень!E18+Листопад!E18+Грудень!E18)</f>
        <v>28157.4</v>
      </c>
      <c r="F18" s="219" t="n">
        <f aca="false">SUM(Cічень!F18+Лютий!F18+Березень!F18+Квітень!F18+Травень!F18+Червень!F18+Липень!F18+Серпень!F18+Вересень!F18+Жовтень!F18+Листопад!F18+Грудень!F18)</f>
        <v>134.43</v>
      </c>
      <c r="G18" s="219" t="n">
        <f aca="false">SUM(Cічень!G18+Лютий!G18+Березень!G18+Квітень!G18+Травень!G18+Червень!G18+Липень!G18+Серпень!G18+Вересень!G18+Жовтень!G18+Листопад!G18+Грудень!G18)</f>
        <v>0</v>
      </c>
      <c r="H18" s="219" t="n">
        <f aca="false">SUM(Cічень!H18+Лютий!H18+Березень!H18+Квітень!H18+Травень!H18+Червень!H18+Липень!H18+Серпень!H18+Вересень!H18+Жовтень!H18+Листопад!H18+Грудень!H18)</f>
        <v>829.45</v>
      </c>
      <c r="I18" s="219" t="n">
        <f aca="false">SUM(Cічень!I18+Лютий!I18+Березень!I18+Квітень!I18+Травень!I18+Червень!I18+Липень!I18+Серпень!I18+Вересень!I18+Жовтень!I18+Листопад!I18+Грудень!I18)</f>
        <v>516.81</v>
      </c>
      <c r="J18" s="131" t="n">
        <f aca="false">K18/D18</f>
        <v>94.382796193984</v>
      </c>
      <c r="K18" s="220" t="n">
        <f aca="false">L18+M18+E18</f>
        <v>184499.49</v>
      </c>
      <c r="L18" s="220" t="n">
        <f aca="false">F18*1163</f>
        <v>156342.09</v>
      </c>
      <c r="M18" s="220" t="n">
        <f aca="false">G18*9.5</f>
        <v>0</v>
      </c>
      <c r="N18" s="221"/>
      <c r="O18" s="20"/>
      <c r="P18" s="21"/>
    </row>
    <row r="19" customFormat="false" ht="15" hidden="false" customHeight="false" outlineLevel="0" collapsed="false">
      <c r="A19" s="129" t="n">
        <v>13</v>
      </c>
      <c r="B19" s="91" t="s">
        <v>29</v>
      </c>
      <c r="C19" s="130" t="n">
        <v>156</v>
      </c>
      <c r="D19" s="130" t="n">
        <v>951.3</v>
      </c>
      <c r="E19" s="219" t="n">
        <f aca="false">SUM(Cічень!E19+Лютий!E19+Березень!E19+Квітень!E19+Травень!E19+Червень!E19+Липень!E19+Серпень!E19+Вересень!E19+Жовтень!E19+Листопад!E19+Грудень!E19)</f>
        <v>32151.2</v>
      </c>
      <c r="F19" s="219" t="n">
        <f aca="false">SUM(Cічень!F19+Лютий!F19+Березень!F19+Квітень!F19+Травень!F19+Червень!F19+Липень!F19+Серпень!F19+Вересень!F19+Жовтень!F19+Листопад!F19+Грудень!F19)</f>
        <v>105.71</v>
      </c>
      <c r="G19" s="219" t="n">
        <f aca="false">SUM(Cічень!G19+Лютий!G19+Березень!G19+Квітень!G19+Травень!G19+Червень!G19+Липень!G19+Серпень!G19+Вересень!G19+Жовтень!G19+Листопад!G19+Грудень!G19)</f>
        <v>0</v>
      </c>
      <c r="H19" s="219" t="n">
        <f aca="false">SUM(Cічень!H19+Лютий!H19+Березень!H19+Квітень!H19+Травень!H19+Червень!H19+Липень!H19+Серпень!H19+Вересень!H19+Жовтень!H19+Листопад!H19+Грудень!H19)</f>
        <v>787</v>
      </c>
      <c r="I19" s="219" t="n">
        <f aca="false">SUM(Cічень!I19+Лютий!I19+Березень!I19+Квітень!I19+Травень!I19+Червень!I19+Липень!I19+Серпень!I19+Вересень!I19+Жовтень!I19+Листопад!I19+Грудень!I19)</f>
        <v>0</v>
      </c>
      <c r="J19" s="131" t="n">
        <f aca="false">K19/D19</f>
        <v>163.031567328918</v>
      </c>
      <c r="K19" s="220" t="n">
        <f aca="false">L19+M19+E19</f>
        <v>155091.93</v>
      </c>
      <c r="L19" s="220" t="n">
        <f aca="false">F19*1163</f>
        <v>122940.73</v>
      </c>
      <c r="M19" s="220" t="n">
        <f aca="false">G19*9.5</f>
        <v>0</v>
      </c>
      <c r="N19" s="221"/>
      <c r="O19" s="20"/>
      <c r="P19" s="21"/>
    </row>
    <row r="20" customFormat="false" ht="15" hidden="false" customHeight="false" outlineLevel="0" collapsed="false">
      <c r="A20" s="129" t="n">
        <v>14</v>
      </c>
      <c r="B20" s="91" t="s">
        <v>30</v>
      </c>
      <c r="C20" s="130" t="n">
        <v>204</v>
      </c>
      <c r="D20" s="130" t="n">
        <v>1049.12</v>
      </c>
      <c r="E20" s="219" t="n">
        <f aca="false">SUM(Cічень!E20+Лютий!E20+Березень!E20+Квітень!E20+Травень!E20+Червень!E20+Липень!E20+Серпень!E20+Вересень!E20+Жовтень!E20+Листопад!E20+Грудень!E20)</f>
        <v>39445.58</v>
      </c>
      <c r="F20" s="219" t="n">
        <f aca="false">SUM(Cічень!F20+Лютий!F20+Березень!F20+Квітень!F20+Травень!F20+Червень!F20+Липень!F20+Серпень!F20+Вересень!F20+Жовтень!F20+Листопад!F20+Грудень!F20)</f>
        <v>76.8</v>
      </c>
      <c r="G20" s="219" t="n">
        <f aca="false">SUM(Cічень!G20+Лютий!G20+Березень!G20+Квітень!G20+Травень!G20+Червень!G20+Липень!G20+Серпень!G20+Вересень!G20+Жовтень!G20+Листопад!G20+Грудень!G20)</f>
        <v>0</v>
      </c>
      <c r="H20" s="219" t="n">
        <f aca="false">SUM(Cічень!H20+Лютий!H20+Березень!H20+Квітень!H20+Травень!H20+Червень!H20+Липень!H20+Серпень!H20+Вересень!H20+Жовтень!H20+Листопад!H20+Грудень!H20)</f>
        <v>1025.45</v>
      </c>
      <c r="I20" s="219" t="n">
        <f aca="false">SUM(Cічень!I20+Лютий!I20+Березень!I20+Квітень!I20+Травень!I20+Червень!I20+Липень!I20+Серпень!I20+Вересень!I20+Жовтень!I20+Листопад!I20+Грудень!I20)</f>
        <v>0</v>
      </c>
      <c r="J20" s="131" t="n">
        <f aca="false">K20/D20</f>
        <v>122.735225712978</v>
      </c>
      <c r="K20" s="220" t="n">
        <f aca="false">L20+M20+E20</f>
        <v>128763.98</v>
      </c>
      <c r="L20" s="220" t="n">
        <f aca="false">F20*1163</f>
        <v>89318.4</v>
      </c>
      <c r="M20" s="220" t="n">
        <f aca="false">G20*9.5</f>
        <v>0</v>
      </c>
      <c r="N20" s="221"/>
      <c r="O20" s="20"/>
      <c r="P20" s="21"/>
    </row>
    <row r="21" customFormat="false" ht="15" hidden="false" customHeight="false" outlineLevel="0" collapsed="false">
      <c r="A21" s="129" t="n">
        <v>15</v>
      </c>
      <c r="B21" s="91" t="s">
        <v>206</v>
      </c>
      <c r="C21" s="130" t="n">
        <v>350</v>
      </c>
      <c r="D21" s="130" t="n">
        <v>2104.3</v>
      </c>
      <c r="E21" s="219" t="n">
        <f aca="false">SUM(Cічень!E21+Лютий!E21+Березень!E21+Квітень!E21+Травень!E21+Червень!E21+Липень!E21+Серпень!E21+Вересень!E21+Жовтень!E21+Листопад!E21+Грудень!E21)</f>
        <v>37341.1</v>
      </c>
      <c r="F21" s="219" t="n">
        <f aca="false">SUM(Cічень!F21+Лютий!F21+Березень!F21+Квітень!F21+Травень!F21+Червень!F21+Липень!F21+Серпень!F21+Вересень!F21+Жовтень!F21+Листопад!F21+Грудень!F21)</f>
        <v>181.16</v>
      </c>
      <c r="G21" s="219" t="n">
        <f aca="false">SUM(Cічень!G21+Лютий!G21+Березень!G21+Квітень!G21+Травень!G21+Червень!G21+Липень!G21+Серпень!G21+Вересень!G21+Жовтень!G21+Листопад!G21+Грудень!G21)</f>
        <v>0</v>
      </c>
      <c r="H21" s="219" t="n">
        <f aca="false">SUM(Cічень!H21+Лютий!H21+Березень!H21+Квітень!H21+Травень!H21+Червень!H21+Липень!H21+Серпень!H21+Вересень!H21+Жовтень!H21+Листопад!H21+Грудень!H21)</f>
        <v>1291.37</v>
      </c>
      <c r="I21" s="219" t="n">
        <f aca="false">SUM(Cічень!I21+Лютий!I21+Березень!I21+Квітень!I21+Травень!I21+Червень!I21+Липень!I21+Серпень!I21+Вересень!I21+Жовтень!I21+Листопад!I21+Грудень!I21)</f>
        <v>54</v>
      </c>
      <c r="J21" s="131" t="n">
        <f aca="false">K21/D21</f>
        <v>117.868260229055</v>
      </c>
      <c r="K21" s="220" t="n">
        <f aca="false">L21+M21+E21</f>
        <v>248030.18</v>
      </c>
      <c r="L21" s="220" t="n">
        <f aca="false">F21*1163</f>
        <v>210689.08</v>
      </c>
      <c r="M21" s="220" t="n">
        <f aca="false">G21*9.5</f>
        <v>0</v>
      </c>
      <c r="N21" s="221"/>
      <c r="O21" s="20"/>
      <c r="P21" s="21"/>
    </row>
    <row r="22" customFormat="false" ht="15" hidden="false" customHeight="false" outlineLevel="0" collapsed="false">
      <c r="A22" s="129" t="n">
        <v>16</v>
      </c>
      <c r="B22" s="91" t="s">
        <v>32</v>
      </c>
      <c r="C22" s="130" t="n">
        <v>347</v>
      </c>
      <c r="D22" s="130" t="n">
        <v>1735</v>
      </c>
      <c r="E22" s="219" t="n">
        <f aca="false">SUM(Cічень!E22+Лютий!E22+Березень!E22+Квітень!E22+Травень!E22+Червень!E22+Липень!E22+Серпень!E22+Вересень!E22+Жовтень!E22+Листопад!E22+Грудень!E22)</f>
        <v>39527.4</v>
      </c>
      <c r="F22" s="219" t="n">
        <f aca="false">SUM(Cічень!F22+Лютий!F22+Березень!F22+Квітень!F22+Травень!F22+Червень!F22+Липень!F22+Серпень!F22+Вересень!F22+Жовтень!F22+Листопад!F22+Грудень!F22)</f>
        <v>129.43</v>
      </c>
      <c r="G22" s="219" t="n">
        <f aca="false">SUM(Cічень!G22+Лютий!G22+Березень!G22+Квітень!G22+Травень!G22+Червень!G22+Липень!G22+Серпень!G22+Вересень!G22+Жовтень!G22+Листопад!G22+Грудень!G22)</f>
        <v>0</v>
      </c>
      <c r="H22" s="219" t="n">
        <f aca="false">SUM(Cічень!H22+Лютий!H22+Березень!H22+Квітень!H22+Травень!H22+Червень!H22+Липень!H22+Серпень!H22+Вересень!H22+Жовтень!H22+Листопад!H22+Грудень!H22)</f>
        <v>1351.48</v>
      </c>
      <c r="I22" s="219" t="n">
        <f aca="false">SUM(Cічень!I22+Лютий!I22+Березень!I22+Квітень!I22+Травень!I22+Червень!I22+Липень!I22+Серпень!I22+Вересень!I22+Жовтень!I22+Листопад!I22+Грудень!I22)</f>
        <v>472.26</v>
      </c>
      <c r="J22" s="131" t="n">
        <f aca="false">K22/D22</f>
        <v>109.541492795389</v>
      </c>
      <c r="K22" s="220" t="n">
        <f aca="false">L22+M22+E22</f>
        <v>190054.49</v>
      </c>
      <c r="L22" s="220" t="n">
        <f aca="false">F22*1163</f>
        <v>150527.09</v>
      </c>
      <c r="M22" s="220" t="n">
        <f aca="false">G22*9.5</f>
        <v>0</v>
      </c>
      <c r="N22" s="221"/>
      <c r="O22" s="20"/>
      <c r="P22" s="21"/>
    </row>
    <row r="23" customFormat="false" ht="15" hidden="false" customHeight="false" outlineLevel="0" collapsed="false">
      <c r="A23" s="129" t="n">
        <v>17</v>
      </c>
      <c r="B23" s="91" t="s">
        <v>33</v>
      </c>
      <c r="C23" s="130" t="n">
        <v>308</v>
      </c>
      <c r="D23" s="130" t="n">
        <v>1799.2</v>
      </c>
      <c r="E23" s="219" t="n">
        <f aca="false">SUM(Cічень!E23+Лютий!E23+Березень!E23+Квітень!E23+Травень!E23+Червень!E23+Липень!E23+Серпень!E23+Вересень!E23+Жовтень!E23+Листопад!E23+Грудень!E23)</f>
        <v>34434.41</v>
      </c>
      <c r="F23" s="219" t="n">
        <f aca="false">SUM(Cічень!F23+Лютий!F23+Березень!F23+Квітень!F23+Травень!F23+Червень!F23+Липень!F23+Серпень!F23+Вересень!F23+Жовтень!F23+Листопад!F23+Грудень!F23)</f>
        <v>150.67</v>
      </c>
      <c r="G23" s="219" t="n">
        <f aca="false">SUM(Cічень!G23+Лютий!G23+Березень!G23+Квітень!G23+Травень!G23+Червень!G23+Липень!G23+Серпень!G23+Вересень!G23+Жовтень!G23+Листопад!G23+Грудень!G23)</f>
        <v>0</v>
      </c>
      <c r="H23" s="219" t="n">
        <f aca="false">SUM(Cічень!H23+Лютий!H23+Березень!H23+Квітень!H23+Травень!H23+Червень!H23+Липень!H23+Серпень!H23+Вересень!H23+Жовтень!H23+Листопад!H23+Грудень!H23)</f>
        <v>692.87</v>
      </c>
      <c r="I23" s="219" t="n">
        <f aca="false">SUM(Cічень!I23+Лютий!I23+Березень!I23+Квітень!I23+Травень!I23+Червень!I23+Липень!I23+Серпень!I23+Вересень!I23+Жовтень!I23+Листопад!I23+Грудень!I23)</f>
        <v>475.05</v>
      </c>
      <c r="J23" s="131" t="n">
        <f aca="false">K23/D23</f>
        <v>116.531580702534</v>
      </c>
      <c r="K23" s="220" t="n">
        <f aca="false">L23+M23+E23</f>
        <v>209663.62</v>
      </c>
      <c r="L23" s="220" t="n">
        <f aca="false">F23*1163</f>
        <v>175229.21</v>
      </c>
      <c r="M23" s="220" t="n">
        <f aca="false">G23*9.5</f>
        <v>0</v>
      </c>
      <c r="N23" s="221"/>
      <c r="O23" s="20"/>
      <c r="P23" s="21"/>
    </row>
    <row r="24" customFormat="false" ht="15" hidden="false" customHeight="false" outlineLevel="0" collapsed="false">
      <c r="A24" s="129" t="n">
        <v>18</v>
      </c>
      <c r="B24" s="91" t="s">
        <v>34</v>
      </c>
      <c r="C24" s="130" t="n">
        <v>453</v>
      </c>
      <c r="D24" s="130" t="n">
        <v>2416.8</v>
      </c>
      <c r="E24" s="219" t="n">
        <f aca="false">SUM(Cічень!E24+Лютий!E24+Березень!E24+Квітень!E24+Травень!E24+Червень!E24+Липень!E24+Серпень!E24+Вересень!E24+Жовтень!E24+Листопад!E24+Грудень!E24)</f>
        <v>49061.86</v>
      </c>
      <c r="F24" s="219" t="n">
        <f aca="false">SUM(Cічень!F24+Лютий!F24+Березень!F24+Квітень!F24+Травень!F24+Червень!F24+Липень!F24+Серпень!F24+Вересень!F24+Жовтень!F24+Листопад!F24+Грудень!F24)</f>
        <v>139.56</v>
      </c>
      <c r="G24" s="219" t="n">
        <f aca="false">SUM(Cічень!G24+Лютий!G24+Березень!G24+Квітень!G24+Травень!G24+Червень!G24+Липень!G24+Серпень!G24+Вересень!G24+Жовтень!G24+Листопад!G24+Грудень!G24)</f>
        <v>0</v>
      </c>
      <c r="H24" s="219" t="n">
        <f aca="false">SUM(Cічень!H24+Лютий!H24+Березень!H24+Квітень!H24+Травень!H24+Червень!H24+Липень!H24+Серпень!H24+Вересень!H24+Жовтень!H24+Листопад!H24+Грудень!H24)</f>
        <v>1393.14</v>
      </c>
      <c r="I24" s="219" t="n">
        <f aca="false">SUM(Cічень!I24+Лютий!I24+Березень!I24+Квітень!I24+Травень!I24+Червень!I24+Липень!I24+Серпень!I24+Вересень!I24+Жовтень!I24+Листопад!I24+Грудень!I24)</f>
        <v>1245.78</v>
      </c>
      <c r="J24" s="131" t="n">
        <f aca="false">K24/D24</f>
        <v>87.4586809003641</v>
      </c>
      <c r="K24" s="220" t="n">
        <f aca="false">L24+M24+E24</f>
        <v>211370.14</v>
      </c>
      <c r="L24" s="220" t="n">
        <f aca="false">F24*1163</f>
        <v>162308.28</v>
      </c>
      <c r="M24" s="220" t="n">
        <f aca="false">G24*9.5</f>
        <v>0</v>
      </c>
      <c r="N24" s="221"/>
      <c r="O24" s="20"/>
      <c r="P24" s="21"/>
    </row>
    <row r="25" customFormat="false" ht="15" hidden="false" customHeight="false" outlineLevel="0" collapsed="false">
      <c r="A25" s="129" t="n">
        <v>19</v>
      </c>
      <c r="B25" s="91" t="s">
        <v>35</v>
      </c>
      <c r="C25" s="130" t="n">
        <v>306</v>
      </c>
      <c r="D25" s="130" t="n">
        <v>2129.7</v>
      </c>
      <c r="E25" s="219" t="n">
        <f aca="false">SUM(Cічень!E25+Лютий!E25+Березень!E25+Квітень!E25+Травень!E25+Червень!E25+Липень!E25+Серпень!E25+Вересень!E25+Жовтень!E25+Листопад!E25+Грудень!E25)</f>
        <v>28627.06</v>
      </c>
      <c r="F25" s="219" t="n">
        <f aca="false">SUM(Cічень!F25+Лютий!F25+Березень!F25+Квітень!F25+Травень!F25+Червень!F25+Липень!F25+Серпень!F25+Вересень!F25+Жовтень!F25+Листопад!F25+Грудень!F25)</f>
        <v>150.08</v>
      </c>
      <c r="G25" s="219" t="n">
        <f aca="false">SUM(Cічень!G25+Лютий!G25+Березень!G25+Квітень!G25+Травень!G25+Червень!G25+Липень!G25+Серпень!G25+Вересень!G25+Жовтень!G25+Листопад!G25+Грудень!G25)</f>
        <v>0</v>
      </c>
      <c r="H25" s="219" t="n">
        <f aca="false">SUM(Cічень!H25+Лютий!H25+Березень!H25+Квітень!H25+Травень!H25+Червень!H25+Липень!H25+Серпень!H25+Вересень!H25+Жовтень!H25+Листопад!H25+Грудень!H25)</f>
        <v>903.78</v>
      </c>
      <c r="I25" s="219" t="n">
        <f aca="false">SUM(Cічень!I25+Лютий!I25+Березень!I25+Квітень!I25+Травень!I25+Червень!I25+Липень!I25+Серпень!I25+Вересень!I25+Жовтень!I25+Листопад!I25+Грудень!I25)</f>
        <v>1339.52</v>
      </c>
      <c r="J25" s="131" t="n">
        <f aca="false">K25/D25</f>
        <v>95.398459876978</v>
      </c>
      <c r="K25" s="220" t="n">
        <f aca="false">L25+M25+E25</f>
        <v>203170.1</v>
      </c>
      <c r="L25" s="220" t="n">
        <f aca="false">F25*1163</f>
        <v>174543.04</v>
      </c>
      <c r="M25" s="220" t="n">
        <f aca="false">G25*9.5</f>
        <v>0</v>
      </c>
      <c r="N25" s="221"/>
      <c r="O25" s="20"/>
      <c r="P25" s="21"/>
    </row>
    <row r="26" customFormat="false" ht="15" hidden="false" customHeight="false" outlineLevel="0" collapsed="false">
      <c r="A26" s="129" t="n">
        <v>20</v>
      </c>
      <c r="B26" s="91" t="s">
        <v>36</v>
      </c>
      <c r="C26" s="130" t="n">
        <v>416</v>
      </c>
      <c r="D26" s="130" t="n">
        <v>2416.8</v>
      </c>
      <c r="E26" s="219" t="n">
        <f aca="false">SUM(Cічень!E26+Лютий!E26+Березень!E26+Квітень!E26+Травень!E26+Червень!E26+Липень!E26+Серпень!E26+Вересень!E26+Жовтень!E26+Листопад!E26+Грудень!E26)</f>
        <v>46434.11</v>
      </c>
      <c r="F26" s="219" t="n">
        <f aca="false">SUM(Cічень!F26+Лютий!F26+Березень!F26+Квітень!F26+Травень!F26+Червень!F26+Липень!F26+Серпень!F26+Вересень!F26+Жовтень!F26+Листопад!F26+Грудень!F26)</f>
        <v>210.6</v>
      </c>
      <c r="G26" s="219" t="n">
        <f aca="false">SUM(Cічень!G26+Лютий!G26+Березень!G26+Квітень!G26+Травень!G26+Червень!G26+Липень!G26+Серпень!G26+Вересень!G26+Жовтень!G26+Листопад!G26+Грудень!G26)</f>
        <v>0</v>
      </c>
      <c r="H26" s="219" t="n">
        <f aca="false">SUM(Cічень!H26+Лютий!H26+Березень!H26+Квітень!H26+Травень!H26+Червень!H26+Липень!H26+Серпень!H26+Вересень!H26+Жовтень!H26+Листопад!H26+Грудень!H26)</f>
        <v>1982.38</v>
      </c>
      <c r="I26" s="219" t="n">
        <f aca="false">SUM(Cічень!I26+Лютий!I26+Березень!I26+Квітень!I26+Травень!I26+Червень!I26+Липень!I26+Серпень!I26+Вересень!I26+Жовтень!I26+Листопад!I26+Грудень!I26)</f>
        <v>564.52</v>
      </c>
      <c r="J26" s="131" t="n">
        <f aca="false">K26/D26</f>
        <v>120.55689755048</v>
      </c>
      <c r="K26" s="220" t="n">
        <f aca="false">L26+M26+E26</f>
        <v>291361.91</v>
      </c>
      <c r="L26" s="220" t="n">
        <f aca="false">F26*1163</f>
        <v>244927.8</v>
      </c>
      <c r="M26" s="220" t="n">
        <f aca="false">G26*9.5</f>
        <v>0</v>
      </c>
      <c r="N26" s="221"/>
      <c r="O26" s="20"/>
      <c r="P26" s="21"/>
    </row>
    <row r="27" customFormat="false" ht="15" hidden="false" customHeight="false" outlineLevel="0" collapsed="false">
      <c r="A27" s="129" t="n">
        <v>21</v>
      </c>
      <c r="B27" s="91" t="s">
        <v>37</v>
      </c>
      <c r="C27" s="130" t="n">
        <v>386</v>
      </c>
      <c r="D27" s="130" t="n">
        <v>2129.7</v>
      </c>
      <c r="E27" s="219" t="n">
        <f aca="false">SUM(Cічень!E27+Лютий!E27+Березень!E27+Квітень!E27+Травень!E27+Червень!E27+Липень!E27+Серпень!E27+Вересень!E27+Жовтень!E27+Листопад!E27+Грудень!E27)</f>
        <v>38793.64</v>
      </c>
      <c r="F27" s="219" t="n">
        <f aca="false">SUM(Cічень!F27+Лютий!F27+Березень!F27+Квітень!F27+Травень!F27+Червень!F27+Липень!F27+Серпень!F27+Вересень!F27+Жовтень!F27+Листопад!F27+Грудень!F27)</f>
        <v>211.57</v>
      </c>
      <c r="G27" s="219" t="n">
        <f aca="false">SUM(Cічень!G27+Лютий!G27+Березень!G27+Квітень!G27+Травень!G27+Червень!G27+Липень!G27+Серпень!G27+Вересень!G27+Жовтень!G27+Листопад!G27+Грудень!G27)</f>
        <v>0</v>
      </c>
      <c r="H27" s="219" t="n">
        <f aca="false">SUM(Cічень!H27+Лютий!H27+Березень!H27+Квітень!H27+Травень!H27+Червень!H27+Липень!H27+Серпень!H27+Вересень!H27+Жовтень!H27+Листопад!H27+Грудень!H27)</f>
        <v>817.62</v>
      </c>
      <c r="I27" s="219" t="n">
        <f aca="false">SUM(Cічень!I27+Лютий!I27+Березень!I27+Квітень!I27+Травень!I27+Червень!I27+Липень!I27+Серпень!I27+Вересень!I27+Жовтень!I27+Листопад!I27+Грудень!I27)</f>
        <v>674.33</v>
      </c>
      <c r="J27" s="131" t="n">
        <f aca="false">K27/D27</f>
        <v>133.751021270602</v>
      </c>
      <c r="K27" s="220" t="n">
        <f aca="false">L27+M27+E27</f>
        <v>284849.55</v>
      </c>
      <c r="L27" s="220" t="n">
        <f aca="false">F27*1163</f>
        <v>246055.91</v>
      </c>
      <c r="M27" s="220" t="n">
        <f aca="false">G27*9.5</f>
        <v>0</v>
      </c>
      <c r="N27" s="221"/>
      <c r="O27" s="20"/>
      <c r="P27" s="21"/>
    </row>
    <row r="28" customFormat="false" ht="15" hidden="false" customHeight="false" outlineLevel="0" collapsed="false">
      <c r="A28" s="129" t="n">
        <v>22</v>
      </c>
      <c r="B28" s="91" t="s">
        <v>38</v>
      </c>
      <c r="C28" s="133" t="n">
        <v>222</v>
      </c>
      <c r="D28" s="130" t="n">
        <v>1803.7</v>
      </c>
      <c r="E28" s="219" t="n">
        <f aca="false">SUM(Cічень!E28+Лютий!E28+Березень!E28+Квітень!E28+Травень!E28+Червень!E28+Липень!E28+Серпень!E28+Вересень!E28+Жовтень!E28+Листопад!E28+Грудень!E28)</f>
        <v>29747.6</v>
      </c>
      <c r="F28" s="219" t="n">
        <f aca="false">SUM(Cічень!F28+Лютий!F28+Березень!F28+Квітень!F28+Травень!F28+Червень!F28+Липень!F28+Серпень!F28+Вересень!F28+Жовтень!F28+Листопад!F28+Грудень!F28)</f>
        <v>148.32</v>
      </c>
      <c r="G28" s="219" t="n">
        <f aca="false">SUM(Cічень!G28+Лютий!G28+Березень!G28+Квітень!G28+Травень!G28+Червень!G28+Липень!G28+Серпень!G28+Вересень!G28+Жовтень!G28+Листопад!G28+Грудень!G28)</f>
        <v>0</v>
      </c>
      <c r="H28" s="219" t="n">
        <f aca="false">SUM(Cічень!H28+Лютий!H28+Березень!H28+Квітень!H28+Травень!H28+Червень!H28+Липень!H28+Серпень!H28+Вересень!H28+Жовтень!H28+Листопад!H28+Грудень!H28)</f>
        <v>661.91</v>
      </c>
      <c r="I28" s="219" t="n">
        <f aca="false">SUM(Cічень!I28+Лютий!I28+Березень!I28+Квітень!I28+Травень!I28+Червень!I28+Липень!I28+Серпень!I28+Вересень!I28+Жовтень!I28+Листопад!I28+Грудень!I28)</f>
        <v>422.64</v>
      </c>
      <c r="J28" s="131" t="n">
        <f aca="false">K28/D28</f>
        <v>112.127160836059</v>
      </c>
      <c r="K28" s="220" t="n">
        <f aca="false">L28+M28+E28</f>
        <v>202243.76</v>
      </c>
      <c r="L28" s="220" t="n">
        <f aca="false">F28*1163</f>
        <v>172496.16</v>
      </c>
      <c r="M28" s="220" t="n">
        <f aca="false">G28*9.5</f>
        <v>0</v>
      </c>
      <c r="N28" s="221"/>
      <c r="O28" s="20"/>
      <c r="P28" s="21"/>
    </row>
    <row r="29" customFormat="false" ht="15" hidden="false" customHeight="false" outlineLevel="0" collapsed="false">
      <c r="A29" s="129" t="n">
        <v>23</v>
      </c>
      <c r="B29" s="91" t="s">
        <v>39</v>
      </c>
      <c r="C29" s="130" t="n">
        <v>48</v>
      </c>
      <c r="D29" s="130" t="n">
        <v>530</v>
      </c>
      <c r="E29" s="219" t="n">
        <f aca="false">SUM(Cічень!E29+Лютий!E29+Березень!E29+Квітень!E29+Травень!E29+Червень!E29+Липень!E29+Серпень!E29+Вересень!E29+Жовтень!E29+Листопад!E29+Грудень!E29)</f>
        <v>9444.37</v>
      </c>
      <c r="F29" s="219" t="n">
        <f aca="false">SUM(Cічень!F29+Лютий!F29+Березень!F29+Квітень!F29+Травень!F29+Червень!F29+Липень!F29+Серпень!F29+Вересень!F29+Жовтень!F29+Листопад!F29+Грудень!F29)</f>
        <v>0</v>
      </c>
      <c r="G29" s="219" t="n">
        <f aca="false">SUM(Cічень!G29+Лютий!G29+Березень!G29+Квітень!G29+Травень!G29+Червень!G29+Липень!G29+Серпень!G29+Вересень!G29+Жовтень!G29+Листопад!G29+Грудень!G29)</f>
        <v>0</v>
      </c>
      <c r="H29" s="219" t="n">
        <f aca="false">SUM(Cічень!H29+Лютий!H29+Березень!H29+Квітень!H29+Травень!H29+Червень!H29+Липень!H29+Серпень!H29+Вересень!H29+Жовтень!H29+Листопад!H29+Грудень!H29)</f>
        <v>150.51</v>
      </c>
      <c r="I29" s="219" t="n">
        <f aca="false">SUM(Cічень!I29+Лютий!I29+Березень!I29+Квітень!I29+Травень!I29+Червень!I29+Липень!I29+Серпень!I29+Вересень!I29+Жовтень!I29+Листопад!I29+Грудень!I29)</f>
        <v>0</v>
      </c>
      <c r="J29" s="131" t="n">
        <f aca="false">K29/D29</f>
        <v>17.8195660377358</v>
      </c>
      <c r="K29" s="220" t="n">
        <f aca="false">L29+M29+E29</f>
        <v>9444.37</v>
      </c>
      <c r="L29" s="220" t="n">
        <f aca="false">F29*1163</f>
        <v>0</v>
      </c>
      <c r="M29" s="220" t="n">
        <f aca="false">G29*9.5</f>
        <v>0</v>
      </c>
      <c r="N29" s="221"/>
      <c r="O29" s="20"/>
      <c r="P29" s="21"/>
    </row>
    <row r="30" customFormat="false" ht="15" hidden="false" customHeight="false" outlineLevel="0" collapsed="false">
      <c r="A30" s="129" t="n">
        <v>24</v>
      </c>
      <c r="B30" s="91" t="s">
        <v>40</v>
      </c>
      <c r="C30" s="130" t="n">
        <v>360</v>
      </c>
      <c r="D30" s="130" t="n">
        <v>2274.9</v>
      </c>
      <c r="E30" s="219" t="n">
        <f aca="false">SUM(Cічень!E30+Лютий!E30+Березень!E30+Квітень!E30+Травень!E30+Червень!E30+Липень!E30+Серпень!E30+Вересень!E30+Жовтень!E30+Листопад!E30+Грудень!E30)</f>
        <v>43429.29</v>
      </c>
      <c r="F30" s="219" t="n">
        <f aca="false">SUM(Cічень!F30+Лютий!F30+Березень!F30+Квітень!F30+Травень!F30+Червень!F30+Липень!F30+Серпень!F30+Вересень!F30+Жовтень!F30+Листопад!F30+Грудень!F30)</f>
        <v>193.22</v>
      </c>
      <c r="G30" s="219" t="n">
        <f aca="false">SUM(Cічень!G30+Лютий!G30+Березень!G30+Квітень!G30+Травень!G30+Червень!G30+Липень!G30+Серпень!G30+Вересень!G30+Жовтень!G30+Листопад!G30+Грудень!G30)</f>
        <v>0</v>
      </c>
      <c r="H30" s="219" t="n">
        <f aca="false">SUM(Cічень!H30+Лютий!H30+Березень!H30+Квітень!H30+Травень!H30+Червень!H30+Липень!H30+Серпень!H30+Вересень!H30+Жовтень!H30+Листопад!H30+Грудень!H30)</f>
        <v>1172.43</v>
      </c>
      <c r="I30" s="219" t="n">
        <f aca="false">SUM(Cічень!I30+Лютий!I30+Березень!I30+Квітень!I30+Травень!I30+Червень!I30+Липень!I30+Серпень!I30+Вересень!I30+Жовтень!I30+Листопад!I30+Грудень!I30)</f>
        <v>0</v>
      </c>
      <c r="J30" s="131" t="n">
        <f aca="false">K30/D30</f>
        <v>117.870741571058</v>
      </c>
      <c r="K30" s="220" t="n">
        <f aca="false">L30+M30+E30</f>
        <v>268144.15</v>
      </c>
      <c r="L30" s="220" t="n">
        <f aca="false">F30*1163</f>
        <v>224714.86</v>
      </c>
      <c r="M30" s="220" t="n">
        <f aca="false">G30*9.5</f>
        <v>0</v>
      </c>
      <c r="N30" s="221"/>
      <c r="O30" s="20"/>
      <c r="P30" s="21"/>
    </row>
    <row r="31" customFormat="false" ht="15" hidden="false" customHeight="false" outlineLevel="0" collapsed="false">
      <c r="A31" s="129" t="n">
        <v>25</v>
      </c>
      <c r="B31" s="91" t="s">
        <v>41</v>
      </c>
      <c r="C31" s="130" t="n">
        <v>337</v>
      </c>
      <c r="D31" s="130" t="n">
        <v>1988</v>
      </c>
      <c r="E31" s="219" t="n">
        <f aca="false">SUM(Cічень!E31+Лютий!E31+Березень!E31+Квітень!E31+Травень!E31+Червень!E31+Липень!E31+Серпень!E31+Вересень!E31+Жовтень!E31+Листопад!E31+Грудень!E31)</f>
        <v>35381.37</v>
      </c>
      <c r="F31" s="219" t="n">
        <f aca="false">SUM(Cічень!F31+Лютий!F31+Березень!F31+Квітень!F31+Травень!F31+Червень!F31+Липень!F31+Серпень!F31+Вересень!F31+Жовтень!F31+Листопад!F31+Грудень!F31)</f>
        <v>109.06</v>
      </c>
      <c r="G31" s="219" t="n">
        <f aca="false">SUM(Cічень!G31+Лютий!G31+Березень!G31+Квітень!G31+Травень!G31+Червень!G31+Липень!G31+Серпень!G31+Вересень!G31+Жовтень!G31+Листопад!G31+Грудень!G31)</f>
        <v>0</v>
      </c>
      <c r="H31" s="219" t="n">
        <f aca="false">SUM(Cічень!H31+Лютий!H31+Березень!H31+Квітень!H31+Травень!H31+Червень!H31+Липень!H31+Серпень!H31+Вересень!H31+Жовтень!H31+Листопад!H31+Грудень!H31)</f>
        <v>1779.47</v>
      </c>
      <c r="I31" s="219" t="n">
        <f aca="false">SUM(Cічень!I31+Лютий!I31+Березень!I31+Квітень!I31+Травень!I31+Червень!I31+Липень!I31+Серпень!I31+Вересень!I31+Жовтень!I31+Листопад!I31+Грудень!I31)</f>
        <v>376.1</v>
      </c>
      <c r="J31" s="131" t="n">
        <f aca="false">K31/D31</f>
        <v>81.5986670020121</v>
      </c>
      <c r="K31" s="220" t="n">
        <f aca="false">L31+M31+E31</f>
        <v>162218.15</v>
      </c>
      <c r="L31" s="220" t="n">
        <f aca="false">F31*1163</f>
        <v>126836.78</v>
      </c>
      <c r="M31" s="220" t="n">
        <f aca="false">G31*9.5</f>
        <v>0</v>
      </c>
      <c r="N31" s="221"/>
      <c r="O31" s="20"/>
      <c r="P31" s="21"/>
    </row>
    <row r="32" customFormat="false" ht="15" hidden="false" customHeight="false" outlineLevel="0" collapsed="false">
      <c r="A32" s="129" t="n">
        <v>26</v>
      </c>
      <c r="B32" s="91" t="s">
        <v>42</v>
      </c>
      <c r="C32" s="130" t="n">
        <v>209</v>
      </c>
      <c r="D32" s="130" t="n">
        <v>1514.6</v>
      </c>
      <c r="E32" s="219" t="n">
        <f aca="false">SUM(Cічень!E32+Лютий!E32+Березень!E32+Квітень!E32+Травень!E32+Червень!E32+Липень!E32+Серпень!E32+Вересень!E32+Жовтень!E32+Листопад!E32+Грудень!E32)</f>
        <v>41652.94</v>
      </c>
      <c r="F32" s="219" t="n">
        <f aca="false">SUM(Cічень!F32+Лютий!F32+Березень!F32+Квітень!F32+Травень!F32+Червень!F32+Липень!F32+Серпень!F32+Вересень!F32+Жовтень!F32+Листопад!F32+Грудень!F32)</f>
        <v>73.48</v>
      </c>
      <c r="G32" s="219" t="n">
        <f aca="false">SUM(Cічень!G32+Лютий!G32+Березень!G32+Квітень!G32+Травень!G32+Червень!G32+Липень!G32+Серпень!G32+Вересень!G32+Жовтень!G32+Листопад!G32+Грудень!G32)</f>
        <v>0</v>
      </c>
      <c r="H32" s="219" t="n">
        <f aca="false">SUM(Cічень!H32+Лютий!H32+Березень!H32+Квітень!H32+Травень!H32+Червень!H32+Липень!H32+Серпень!H32+Вересень!H32+Жовтень!H32+Листопад!H32+Грудень!H32)</f>
        <v>1182.66</v>
      </c>
      <c r="I32" s="219" t="n">
        <f aca="false">SUM(Cічень!I32+Лютий!I32+Березень!I32+Квітень!I32+Травень!I32+Червень!I32+Липень!I32+Серпень!I32+Вересень!I32+Жовтень!I32+Листопад!I32+Грудень!I32)</f>
        <v>0</v>
      </c>
      <c r="J32" s="131" t="n">
        <f aca="false">K32/D32</f>
        <v>83.9232668691404</v>
      </c>
      <c r="K32" s="220" t="n">
        <f aca="false">L32+M32+E32</f>
        <v>127110.18</v>
      </c>
      <c r="L32" s="220" t="n">
        <f aca="false">F32*1163</f>
        <v>85457.24</v>
      </c>
      <c r="M32" s="220" t="n">
        <f aca="false">G32*9.5</f>
        <v>0</v>
      </c>
      <c r="N32" s="221"/>
      <c r="O32" s="20"/>
      <c r="P32" s="21"/>
    </row>
    <row r="33" customFormat="false" ht="15" hidden="false" customHeight="false" outlineLevel="0" collapsed="false">
      <c r="A33" s="129" t="n">
        <v>27</v>
      </c>
      <c r="B33" s="91" t="s">
        <v>43</v>
      </c>
      <c r="C33" s="130" t="n">
        <v>315</v>
      </c>
      <c r="D33" s="130" t="n">
        <v>2129.7</v>
      </c>
      <c r="E33" s="219" t="n">
        <f aca="false">SUM(Cічень!E33+Лютий!E33+Березень!E33+Квітень!E33+Травень!E33+Червень!E33+Липень!E33+Серпень!E33+Вересень!E33+Жовтень!E33+Листопад!E33+Грудень!E33)</f>
        <v>28677.72</v>
      </c>
      <c r="F33" s="219" t="n">
        <f aca="false">SUM(Cічень!F33+Лютий!F33+Березень!F33+Квітень!F33+Травень!F33+Червень!F33+Липень!F33+Серпень!F33+Вересень!F33+Жовтень!F33+Листопад!F33+Грудень!F33)</f>
        <v>191.02</v>
      </c>
      <c r="G33" s="219" t="n">
        <f aca="false">SUM(Cічень!G33+Лютий!G33+Березень!G33+Квітень!G33+Травень!G33+Червень!G33+Липень!G33+Серпень!G33+Вересень!G33+Жовтень!G33+Листопад!G33+Грудень!G33)</f>
        <v>0</v>
      </c>
      <c r="H33" s="219" t="n">
        <f aca="false">SUM(Cічень!H33+Лютий!H33+Березень!H33+Квітень!H33+Травень!H33+Червень!H33+Липень!H33+Серпень!H33+Вересень!H33+Жовтень!H33+Листопад!H33+Грудень!H33)</f>
        <v>1265.95</v>
      </c>
      <c r="I33" s="219" t="n">
        <f aca="false">SUM(Cічень!I33+Лютий!I33+Березень!I33+Квітень!I33+Травень!I33+Червень!I33+Липень!I33+Серпень!I33+Вересень!I33+Жовтень!I33+Листопад!I33+Грудень!I33)</f>
        <v>584.82</v>
      </c>
      <c r="J33" s="131" t="n">
        <f aca="false">K33/D33</f>
        <v>117.779020519322</v>
      </c>
      <c r="K33" s="220" t="n">
        <f aca="false">L33+M33+E33</f>
        <v>250833.98</v>
      </c>
      <c r="L33" s="220" t="n">
        <f aca="false">F33*1163</f>
        <v>222156.26</v>
      </c>
      <c r="M33" s="220" t="n">
        <f aca="false">G33*9.5</f>
        <v>0</v>
      </c>
      <c r="N33" s="221"/>
      <c r="O33" s="20"/>
      <c r="P33" s="21"/>
      <c r="S33" s="21"/>
    </row>
    <row r="34" customFormat="false" ht="15" hidden="false" customHeight="false" outlineLevel="0" collapsed="false">
      <c r="A34" s="129" t="n">
        <v>28</v>
      </c>
      <c r="B34" s="91" t="s">
        <v>44</v>
      </c>
      <c r="C34" s="130" t="n">
        <v>307</v>
      </c>
      <c r="D34" s="130" t="n">
        <v>1798.9</v>
      </c>
      <c r="E34" s="219" t="n">
        <f aca="false">SUM(Cічень!E34+Лютий!E34+Березень!E34+Квітень!E34+Травень!E34+Червень!E34+Липень!E34+Серпень!E34+Вересень!E34+Жовтень!E34+Листопад!E34+Грудень!E34)</f>
        <v>19902.88</v>
      </c>
      <c r="F34" s="219" t="n">
        <f aca="false">SUM(Cічень!F34+Лютий!F34+Березень!F34+Квітень!F34+Травень!F34+Червень!F34+Липень!F34+Серпень!F34+Вересень!F34+Жовтень!F34+Листопад!F34+Грудень!F34)</f>
        <v>177.13</v>
      </c>
      <c r="G34" s="219" t="n">
        <f aca="false">SUM(Cічень!G34+Лютий!G34+Березень!G34+Квітень!G34+Травень!G34+Червень!G34+Липень!G34+Серпень!G34+Вересень!G34+Жовтень!G34+Листопад!G34+Грудень!G34)</f>
        <v>0</v>
      </c>
      <c r="H34" s="219" t="n">
        <f aca="false">SUM(Cічень!H34+Лютий!H34+Березень!H34+Квітень!H34+Травень!H34+Червень!H34+Липень!H34+Серпень!H34+Вересень!H34+Жовтень!H34+Листопад!H34+Грудень!H34)</f>
        <v>506.96</v>
      </c>
      <c r="I34" s="219" t="n">
        <f aca="false">SUM(Cічень!I34+Лютий!I34+Березень!I34+Квітень!I34+Травень!I34+Червень!I34+Липень!I34+Серпень!I34+Вересень!I34+Жовтень!I34+Листопад!I34+Грудень!I34)</f>
        <v>76.4</v>
      </c>
      <c r="J34" s="131" t="n">
        <f aca="false">K34/D34</f>
        <v>125.579559730947</v>
      </c>
      <c r="K34" s="220" t="n">
        <f aca="false">L34+M34+E34</f>
        <v>225905.07</v>
      </c>
      <c r="L34" s="220" t="n">
        <f aca="false">F34*1163</f>
        <v>206002.19</v>
      </c>
      <c r="M34" s="220" t="n">
        <f aca="false">G34*9.5</f>
        <v>0</v>
      </c>
      <c r="N34" s="221"/>
      <c r="O34" s="20"/>
      <c r="P34" s="21"/>
    </row>
    <row r="35" customFormat="false" ht="15" hidden="false" customHeight="false" outlineLevel="0" collapsed="false">
      <c r="A35" s="129" t="n">
        <v>29</v>
      </c>
      <c r="B35" s="91" t="s">
        <v>45</v>
      </c>
      <c r="C35" s="130" t="n">
        <v>330</v>
      </c>
      <c r="D35" s="130" t="n">
        <v>2389.8</v>
      </c>
      <c r="E35" s="219" t="n">
        <f aca="false">SUM(Cічень!E35+Лютий!E35+Березень!E35+Квітень!E35+Травень!E35+Червень!E35+Липень!E35+Серпень!E35+Вересень!E35+Жовтень!E35+Листопад!E35+Грудень!E35)</f>
        <v>47210.85</v>
      </c>
      <c r="F35" s="219" t="n">
        <f aca="false">SUM(Cічень!F35+Лютий!F35+Березень!F35+Квітень!F35+Травень!F35+Червень!F35+Липень!F35+Серпень!F35+Вересень!F35+Жовтень!F35+Листопад!F35+Грудень!F35)</f>
        <v>120.21</v>
      </c>
      <c r="G35" s="219" t="n">
        <f aca="false">SUM(Cічень!G35+Лютий!G35+Березень!G35+Квітень!G35+Травень!G35+Червень!G35+Липень!G35+Серпень!G35+Вересень!G35+Жовтень!G35+Листопад!G35+Грудень!G35)</f>
        <v>0</v>
      </c>
      <c r="H35" s="219" t="n">
        <f aca="false">SUM(Cічень!H35+Лютий!H35+Березень!H35+Квітень!H35+Травень!H35+Червень!H35+Липень!H35+Серпень!H35+Вересень!H35+Жовтень!H35+Листопад!H35+Грудень!H35)</f>
        <v>1155.86</v>
      </c>
      <c r="I35" s="219" t="n">
        <f aca="false">SUM(Cічень!I35+Лютий!I35+Березень!I35+Квітень!I35+Травень!I35+Червень!I35+Липень!I35+Серпень!I35+Вересень!I35+Жовтень!I35+Листопад!I35+Грудень!I35)</f>
        <v>970.01</v>
      </c>
      <c r="J35" s="131" t="n">
        <f aca="false">K35/D35</f>
        <v>78.2555360281195</v>
      </c>
      <c r="K35" s="220" t="n">
        <f aca="false">L35+M35+E35</f>
        <v>187015.08</v>
      </c>
      <c r="L35" s="220" t="n">
        <f aca="false">F35*1163</f>
        <v>139804.23</v>
      </c>
      <c r="M35" s="220" t="n">
        <f aca="false">G35*9.5</f>
        <v>0</v>
      </c>
      <c r="N35" s="221"/>
      <c r="O35" s="20"/>
      <c r="P35" s="21"/>
    </row>
    <row r="36" customFormat="false" ht="15" hidden="false" customHeight="false" outlineLevel="0" collapsed="false">
      <c r="A36" s="129" t="n">
        <v>30</v>
      </c>
      <c r="B36" s="91" t="s">
        <v>46</v>
      </c>
      <c r="C36" s="130" t="n">
        <v>324</v>
      </c>
      <c r="D36" s="130" t="n">
        <v>2274.9</v>
      </c>
      <c r="E36" s="219" t="n">
        <f aca="false">SUM(Cічень!E36+Лютий!E36+Березень!E36+Квітень!E36+Травень!E36+Червень!E36+Липень!E36+Серпень!E36+Вересень!E36+Жовтень!E36+Листопад!E36+Грудень!E36)</f>
        <v>29245.59</v>
      </c>
      <c r="F36" s="219" t="n">
        <f aca="false">SUM(Cічень!F36+Лютий!F36+Березень!F36+Квітень!F36+Травень!F36+Червень!F36+Липень!F36+Серпень!F36+Вересень!F36+Жовтень!F36+Листопад!F36+Грудень!F36)</f>
        <v>122.65</v>
      </c>
      <c r="G36" s="219" t="n">
        <f aca="false">SUM(Cічень!G36+Лютий!G36+Березень!G36+Квітень!G36+Травень!G36+Червень!G36+Липень!G36+Серпень!G36+Вересень!G36+Жовтень!G36+Листопад!G36+Грудень!G36)</f>
        <v>0</v>
      </c>
      <c r="H36" s="219" t="n">
        <f aca="false">SUM(Cічень!H36+Лютий!H36+Березень!H36+Квітень!H36+Травень!H36+Червень!H36+Липень!H36+Серпень!H36+Вересень!H36+Жовтень!H36+Листопад!H36+Грудень!H36)</f>
        <v>1039.88</v>
      </c>
      <c r="I36" s="219" t="n">
        <f aca="false">SUM(Cічень!I36+Лютий!I36+Березень!I36+Квітень!I36+Травень!I36+Червень!I36+Липень!I36+Серпень!I36+Вересень!I36+Жовтень!I36+Листопад!I36+Грудень!I36)</f>
        <v>265.32</v>
      </c>
      <c r="J36" s="131" t="n">
        <f aca="false">K36/D36</f>
        <v>75.5582838806101</v>
      </c>
      <c r="K36" s="220" t="n">
        <f aca="false">L36+M36+E36</f>
        <v>171887.54</v>
      </c>
      <c r="L36" s="220" t="n">
        <f aca="false">F36*1163</f>
        <v>142641.95</v>
      </c>
      <c r="M36" s="220" t="n">
        <f aca="false">G36*9.5</f>
        <v>0</v>
      </c>
      <c r="N36" s="221"/>
      <c r="O36" s="20"/>
      <c r="P36" s="21"/>
    </row>
    <row r="37" customFormat="false" ht="15" hidden="false" customHeight="false" outlineLevel="0" collapsed="false">
      <c r="A37" s="129" t="n">
        <v>31</v>
      </c>
      <c r="B37" s="91" t="s">
        <v>47</v>
      </c>
      <c r="C37" s="130" t="n">
        <v>124</v>
      </c>
      <c r="D37" s="130" t="n">
        <v>1098.2</v>
      </c>
      <c r="E37" s="219" t="n">
        <f aca="false">SUM(Cічень!E37+Лютий!E37+Березень!E37+Квітень!E37+Травень!E37+Червень!E37+Липень!E37+Серпень!E37+Вересень!E37+Жовтень!E37+Листопад!E37+Грудень!E37)</f>
        <v>12986.7</v>
      </c>
      <c r="F37" s="219" t="n">
        <f aca="false">SUM(Cічень!F37+Лютий!F37+Березень!F37+Квітень!F37+Травень!F37+Червень!F37+Липень!F37+Серпень!F37+Вересень!F37+Жовтень!F37+Листопад!F37+Грудень!F37)</f>
        <v>86.98</v>
      </c>
      <c r="G37" s="219" t="n">
        <f aca="false">SUM(Cічень!G37+Лютий!G37+Березень!G37+Квітень!G37+Травень!G37+Червень!G37+Липень!G37+Серпень!G37+Вересень!G37+Жовтень!G37+Листопад!G37+Грудень!G37)</f>
        <v>0</v>
      </c>
      <c r="H37" s="219" t="n">
        <f aca="false">SUM(Cічень!H37+Лютий!H37+Березень!H37+Квітень!H37+Травень!H37+Червень!H37+Липень!H37+Серпень!H37+Вересень!H37+Жовтень!H37+Листопад!H37+Грудень!H37)</f>
        <v>353.49</v>
      </c>
      <c r="I37" s="219" t="n">
        <f aca="false">SUM(Cічень!I37+Лютий!I37+Березень!I37+Квітень!I37+Травень!I37+Червень!I37+Липень!I37+Серпень!I37+Вересень!I37+Жовтень!I37+Листопад!I37+Грудень!I37)</f>
        <v>112.06</v>
      </c>
      <c r="J37" s="131" t="n">
        <f aca="false">K37/D37</f>
        <v>103.937752686214</v>
      </c>
      <c r="K37" s="220" t="n">
        <f aca="false">L37+M37+E37</f>
        <v>114144.44</v>
      </c>
      <c r="L37" s="220" t="n">
        <f aca="false">F37*1163</f>
        <v>101157.74</v>
      </c>
      <c r="M37" s="220" t="n">
        <f aca="false">G37*9.5</f>
        <v>0</v>
      </c>
      <c r="N37" s="221"/>
      <c r="O37" s="20"/>
      <c r="P37" s="21"/>
    </row>
    <row r="38" customFormat="false" ht="15" hidden="false" customHeight="false" outlineLevel="0" collapsed="false">
      <c r="A38" s="129" t="n">
        <v>32</v>
      </c>
      <c r="B38" s="91" t="s">
        <v>48</v>
      </c>
      <c r="C38" s="130" t="n">
        <v>364</v>
      </c>
      <c r="D38" s="130" t="n">
        <v>2103.2</v>
      </c>
      <c r="E38" s="219" t="n">
        <f aca="false">SUM(Cічень!E38+Лютий!E38+Березень!E38+Квітень!E38+Травень!E38+Червень!E38+Липень!E38+Серпень!E38+Вересень!E38+Жовтень!E38+Листопад!E38+Грудень!E38)</f>
        <v>35672.7</v>
      </c>
      <c r="F38" s="219" t="n">
        <f aca="false">SUM(Cічень!F38+Лютий!F38+Березень!F38+Квітень!F38+Травень!F38+Червень!F38+Липень!F38+Серпень!F38+Вересень!F38+Жовтень!F38+Листопад!F38+Грудень!F38)</f>
        <v>210.86</v>
      </c>
      <c r="G38" s="219" t="n">
        <f aca="false">SUM(Cічень!G38+Лютий!G38+Березень!G38+Квітень!G38+Травень!G38+Червень!G38+Липень!G38+Серпень!G38+Вересень!G38+Жовтень!G38+Листопад!G38+Грудень!G38)</f>
        <v>0</v>
      </c>
      <c r="H38" s="219" t="n">
        <f aca="false">SUM(Cічень!H38+Лютий!H38+Березень!H38+Квітень!H38+Травень!H38+Червень!H38+Липень!H38+Серпень!H38+Вересень!H38+Жовтень!H38+Листопад!H38+Грудень!H38)</f>
        <v>1340.15</v>
      </c>
      <c r="I38" s="219" t="n">
        <f aca="false">SUM(Cічень!I38+Лютий!I38+Березень!I38+Квітень!I38+Травень!I38+Червень!I38+Липень!I38+Серпень!I38+Вересень!I38+Жовтень!I38+Листопад!I38+Грудень!I38)</f>
        <v>372.9</v>
      </c>
      <c r="J38" s="131" t="n">
        <f aca="false">K38/D38</f>
        <v>133.55975656143</v>
      </c>
      <c r="K38" s="220" t="n">
        <f aca="false">L38+M38+E38</f>
        <v>280902.88</v>
      </c>
      <c r="L38" s="220" t="n">
        <f aca="false">F38*1163</f>
        <v>245230.18</v>
      </c>
      <c r="M38" s="220" t="n">
        <f aca="false">G38*9.5</f>
        <v>0</v>
      </c>
      <c r="N38" s="221"/>
      <c r="O38" s="20"/>
      <c r="P38" s="21"/>
      <c r="S38" s="28"/>
    </row>
    <row r="39" customFormat="false" ht="15" hidden="false" customHeight="false" outlineLevel="0" collapsed="false">
      <c r="A39" s="129" t="n">
        <v>33</v>
      </c>
      <c r="B39" s="91" t="s">
        <v>49</v>
      </c>
      <c r="C39" s="130" t="n">
        <v>378</v>
      </c>
      <c r="D39" s="130" t="n">
        <v>2104</v>
      </c>
      <c r="E39" s="219" t="n">
        <f aca="false">SUM(Cічень!E39+Лютий!E39+Березень!E39+Квітень!E39+Травень!E39+Червень!E39+Липень!E39+Серпень!E39+Вересень!E39+Жовтень!E39+Листопад!E39+Грудень!E39)</f>
        <v>41422.4</v>
      </c>
      <c r="F39" s="219" t="n">
        <f aca="false">SUM(Cічень!F39+Лютий!F39+Березень!F39+Квітень!F39+Травень!F39+Червень!F39+Липень!F39+Серпень!F39+Вересень!F39+Жовтень!F39+Листопад!F39+Грудень!F39)</f>
        <v>139.17</v>
      </c>
      <c r="G39" s="219" t="n">
        <f aca="false">SUM(Cічень!G39+Лютий!G39+Березень!G39+Квітень!G39+Травень!G39+Червень!G39+Липень!G39+Серпень!G39+Вересень!G39+Жовтень!G39+Листопад!G39+Грудень!G39)</f>
        <v>0</v>
      </c>
      <c r="H39" s="219" t="n">
        <f aca="false">SUM(Cічень!H39+Лютий!H39+Березень!H39+Квітень!H39+Травень!H39+Червень!H39+Липень!H39+Серпень!H39+Вересень!H39+Жовтень!H39+Листопад!H39+Грудень!H39)</f>
        <v>821.04</v>
      </c>
      <c r="I39" s="219" t="n">
        <f aca="false">SUM(Cічень!I39+Лютий!I39+Березень!I39+Квітень!I39+Травень!I39+Червень!I39+Липень!I39+Серпень!I39+Вересень!I39+Жовтень!I39+Листопад!I39+Грудень!I39)</f>
        <v>762.24</v>
      </c>
      <c r="J39" s="131" t="n">
        <f aca="false">K39/D39</f>
        <v>96.6145960076046</v>
      </c>
      <c r="K39" s="220" t="n">
        <f aca="false">L39+M39+E39</f>
        <v>203277.11</v>
      </c>
      <c r="L39" s="220" t="n">
        <f aca="false">F39*1163</f>
        <v>161854.71</v>
      </c>
      <c r="M39" s="220" t="n">
        <f aca="false">G39*9.5</f>
        <v>0</v>
      </c>
      <c r="N39" s="221"/>
      <c r="O39" s="20"/>
      <c r="P39" s="21"/>
    </row>
    <row r="40" customFormat="false" ht="15" hidden="false" customHeight="false" outlineLevel="0" collapsed="false">
      <c r="A40" s="129" t="n">
        <v>34</v>
      </c>
      <c r="B40" s="91" t="s">
        <v>50</v>
      </c>
      <c r="C40" s="130" t="n">
        <v>54</v>
      </c>
      <c r="D40" s="130" t="n">
        <v>1066.2</v>
      </c>
      <c r="E40" s="219" t="n">
        <f aca="false">SUM(Cічень!E40+Лютий!E40+Березень!E40+Квітень!E40+Травень!E40+Червень!E40+Липень!E40+Серпень!E40+Вересень!E40+Жовтень!E40+Листопад!E40+Грудень!E40)</f>
        <v>47690.99</v>
      </c>
      <c r="F40" s="219" t="n">
        <f aca="false">SUM(Cічень!F40+Лютий!F40+Березень!F40+Квітень!F40+Травень!F40+Червень!F40+Липень!F40+Серпень!F40+Вересень!F40+Жовтень!F40+Листопад!F40+Грудень!F40)</f>
        <v>66.13</v>
      </c>
      <c r="G40" s="219" t="n">
        <f aca="false">SUM(Cічень!G40+Лютий!G40+Березень!G40+Квітень!G40+Травень!G40+Червень!G40+Липень!G40+Серпень!G40+Вересень!G40+Жовтень!G40+Листопад!G40+Грудень!G40)</f>
        <v>0</v>
      </c>
      <c r="H40" s="219" t="n">
        <f aca="false">SUM(Cічень!H40+Лютий!H40+Березень!H40+Квітень!H40+Травень!H40+Червень!H40+Липень!H40+Серпень!H40+Вересень!H40+Жовтень!H40+Листопад!H40+Грудень!H40)</f>
        <v>0</v>
      </c>
      <c r="I40" s="219" t="n">
        <f aca="false">SUM(Cічень!I40+Лютий!I40+Березень!I40+Квітень!I40+Травень!I40+Червень!I40+Липень!I40+Серпень!I40+Вересень!I40+Жовтень!I40+Листопад!I40+Грудень!I40)</f>
        <v>0</v>
      </c>
      <c r="J40" s="131" t="n">
        <f aca="false">K40/D40</f>
        <v>116.863796661039</v>
      </c>
      <c r="K40" s="220" t="n">
        <f aca="false">L40+M40+E40</f>
        <v>124600.18</v>
      </c>
      <c r="L40" s="220" t="n">
        <f aca="false">F40*1163</f>
        <v>76909.19</v>
      </c>
      <c r="M40" s="220" t="n">
        <f aca="false">G40*9.5</f>
        <v>0</v>
      </c>
      <c r="N40" s="221"/>
      <c r="O40" s="20"/>
      <c r="P40" s="21"/>
      <c r="S40" s="28"/>
    </row>
    <row r="41" customFormat="false" ht="15" hidden="false" customHeight="false" outlineLevel="0" collapsed="false">
      <c r="A41" s="129" t="n">
        <v>35</v>
      </c>
      <c r="B41" s="91" t="s">
        <v>51</v>
      </c>
      <c r="C41" s="130" t="n">
        <v>43</v>
      </c>
      <c r="D41" s="130" t="n">
        <v>550</v>
      </c>
      <c r="E41" s="219" t="n">
        <f aca="false">SUM(Cічень!E41+Лютий!E41+Березень!E41+Квітень!E41+Травень!E41+Червень!E41+Липень!E41+Серпень!E41+Вересень!E41+Жовтень!E41+Листопад!E41+Грудень!E41)</f>
        <v>16571.14</v>
      </c>
      <c r="F41" s="219" t="n">
        <f aca="false">SUM(Cічень!F41+Лютий!F41+Березень!F41+Квітень!F41+Травень!F41+Червень!F41+Липень!F41+Серпень!F41+Вересень!F41+Жовтень!F41+Листопад!F41+Грудень!F41)</f>
        <v>0</v>
      </c>
      <c r="G41" s="219" t="n">
        <f aca="false">SUM(Cічень!G41+Лютий!G41+Березень!G41+Квітень!G41+Травень!G41+Червень!G41+Липень!G41+Серпень!G41+Вересень!G41+Жовтень!G41+Листопад!G41+Грудень!G41)</f>
        <v>4728.48</v>
      </c>
      <c r="H41" s="219" t="n">
        <f aca="false">SUM(Cічень!H41+Лютий!H41+Березень!H41+Квітень!H41+Травень!H41+Червень!H41+Липень!H41+Серпень!H41+Вересень!H41+Жовтень!H41+Листопад!H41+Грудень!H41)</f>
        <v>302.52</v>
      </c>
      <c r="I41" s="219" t="n">
        <f aca="false">SUM(Cічень!I41+Лютий!I41+Березень!I41+Квітень!I41+Травень!I41+Червень!I41+Липень!I41+Серпень!I41+Вересень!I41+Жовтень!I41+Листопад!I41+Грудень!I41)</f>
        <v>0</v>
      </c>
      <c r="J41" s="131" t="n">
        <f aca="false">K41/D41</f>
        <v>111.803090909091</v>
      </c>
      <c r="K41" s="220" t="n">
        <f aca="false">L41+M41+E41</f>
        <v>61491.7</v>
      </c>
      <c r="L41" s="220" t="n">
        <f aca="false">F41*1163</f>
        <v>0</v>
      </c>
      <c r="M41" s="220" t="n">
        <f aca="false">G41*9.5</f>
        <v>44920.56</v>
      </c>
      <c r="N41" s="221"/>
      <c r="O41" s="20"/>
      <c r="P41" s="21"/>
    </row>
    <row r="42" customFormat="false" ht="15" hidden="false" customHeight="false" outlineLevel="0" collapsed="false">
      <c r="A42" s="129" t="n">
        <v>36</v>
      </c>
      <c r="B42" s="91" t="s">
        <v>52</v>
      </c>
      <c r="C42" s="130" t="n">
        <v>382</v>
      </c>
      <c r="D42" s="130" t="n">
        <v>2436.4</v>
      </c>
      <c r="E42" s="219" t="n">
        <f aca="false">SUM(Cічень!E42+Лютий!E42+Березень!E42+Квітень!E42+Травень!E42+Червень!E42+Липень!E42+Серпень!E42+Вересень!E42+Жовтень!E42+Листопад!E42+Грудень!E42)</f>
        <v>39100</v>
      </c>
      <c r="F42" s="219" t="n">
        <f aca="false">SUM(Cічень!F42+Лютий!F42+Березень!F42+Квітень!F42+Травень!F42+Червень!F42+Липень!F42+Серпень!F42+Вересень!F42+Жовтень!F42+Листопад!F42+Грудень!F42)</f>
        <v>143.44</v>
      </c>
      <c r="G42" s="219" t="n">
        <f aca="false">SUM(Cічень!G42+Лютий!G42+Березень!G42+Квітень!G42+Травень!G42+Червень!G42+Липень!G42+Серпень!G42+Вересень!G42+Жовтень!G42+Листопад!G42+Грудень!G42)</f>
        <v>0</v>
      </c>
      <c r="H42" s="219" t="n">
        <f aca="false">SUM(Cічень!H42+Лютий!H42+Березень!H42+Квітень!H42+Травень!H42+Червень!H42+Липень!H42+Серпень!H42+Вересень!H42+Жовтень!H42+Листопад!H42+Грудень!H42)</f>
        <v>2051.57</v>
      </c>
      <c r="I42" s="219" t="n">
        <f aca="false">SUM(Cічень!I42+Лютий!I42+Березень!I42+Квітень!I42+Травень!I42+Червень!I42+Липень!I42+Серпень!I42+Вересень!I42+Жовтень!I42+Листопад!I42+Грудень!I42)</f>
        <v>817.05</v>
      </c>
      <c r="J42" s="131" t="n">
        <f aca="false">K42/D42</f>
        <v>84.5184370382532</v>
      </c>
      <c r="K42" s="220" t="n">
        <f aca="false">L42+M42+E42</f>
        <v>205920.72</v>
      </c>
      <c r="L42" s="220" t="n">
        <f aca="false">F42*1163</f>
        <v>166820.72</v>
      </c>
      <c r="M42" s="220" t="n">
        <f aca="false">G42*9.5</f>
        <v>0</v>
      </c>
      <c r="N42" s="221"/>
      <c r="O42" s="20"/>
      <c r="P42" s="21"/>
    </row>
    <row r="43" customFormat="false" ht="15" hidden="false" customHeight="false" outlineLevel="0" collapsed="false">
      <c r="A43" s="129" t="n">
        <v>37</v>
      </c>
      <c r="B43" s="91" t="s">
        <v>53</v>
      </c>
      <c r="C43" s="130" t="n">
        <v>551</v>
      </c>
      <c r="D43" s="130" t="n">
        <v>2462.1</v>
      </c>
      <c r="E43" s="219" t="n">
        <f aca="false">SUM(Cічень!E43+Лютий!E43+Березень!E43+Квітень!E43+Травень!E43+Червень!E43+Липень!E43+Серпень!E43+Вересень!E43+Жовтень!E43+Листопад!E43+Грудень!E43)</f>
        <v>51589.89</v>
      </c>
      <c r="F43" s="219" t="n">
        <f aca="false">SUM(Cічень!F43+Лютий!F43+Березень!F43+Квітень!F43+Травень!F43+Червень!F43+Липень!F43+Серпень!F43+Вересень!F43+Жовтень!F43+Листопад!F43+Грудень!F43)</f>
        <v>158.62</v>
      </c>
      <c r="G43" s="219" t="n">
        <f aca="false">SUM(Cічень!G43+Лютий!G43+Березень!G43+Квітень!G43+Травень!G43+Червень!G43+Липень!G43+Серпень!G43+Вересень!G43+Жовтень!G43+Листопад!G43+Грудень!G43)</f>
        <v>0</v>
      </c>
      <c r="H43" s="219" t="n">
        <f aca="false">SUM(Cічень!H43+Лютий!H43+Березень!H43+Квітень!H43+Травень!H43+Червень!H43+Липень!H43+Серпень!H43+Вересень!H43+Жовтень!H43+Листопад!H43+Грудень!H43)</f>
        <v>1426.5</v>
      </c>
      <c r="I43" s="219" t="n">
        <f aca="false">SUM(Cічень!I43+Лютий!I43+Березень!I43+Квітень!I43+Травень!I43+Червень!I43+Липень!I43+Серпень!I43+Вересень!I43+Жовтень!I43+Листопад!I43+Грудень!I43)</f>
        <v>968.97</v>
      </c>
      <c r="J43" s="131" t="n">
        <f aca="false">K43/D43</f>
        <v>95.8795134235002</v>
      </c>
      <c r="K43" s="220" t="n">
        <f aca="false">L43+M43+E43</f>
        <v>236064.95</v>
      </c>
      <c r="L43" s="220" t="n">
        <f aca="false">F43*1163</f>
        <v>184475.06</v>
      </c>
      <c r="M43" s="220" t="n">
        <f aca="false">G43*9.5</f>
        <v>0</v>
      </c>
      <c r="N43" s="221"/>
      <c r="O43" s="20"/>
      <c r="P43" s="21"/>
    </row>
    <row r="44" customFormat="false" ht="15" hidden="false" customHeight="false" outlineLevel="0" collapsed="false">
      <c r="A44" s="129" t="n">
        <v>38</v>
      </c>
      <c r="B44" s="91" t="s">
        <v>54</v>
      </c>
      <c r="C44" s="130" t="n">
        <v>213</v>
      </c>
      <c r="D44" s="130" t="n">
        <v>2044.3</v>
      </c>
      <c r="E44" s="219" t="n">
        <f aca="false">SUM(Cічень!E44+Лютий!E44+Березень!E44+Квітень!E44+Травень!E44+Червень!E44+Липень!E44+Серпень!E44+Вересень!E44+Жовтень!E44+Листопад!E44+Грудень!E44)</f>
        <v>67048.69</v>
      </c>
      <c r="F44" s="219" t="n">
        <f aca="false">SUM(Cічень!F44+Лютий!F44+Березень!F44+Квітень!F44+Травень!F44+Червень!F44+Липень!F44+Серпень!F44+Вересень!F44+Жовтень!F44+Листопад!F44+Грудень!F44)</f>
        <v>166.68</v>
      </c>
      <c r="G44" s="219" t="n">
        <f aca="false">SUM(Cічень!G44+Лютий!G44+Березень!G44+Квітень!G44+Травень!G44+Червень!G44+Липень!G44+Серпень!G44+Вересень!G44+Жовтень!G44+Листопад!G44+Грудень!G44)</f>
        <v>0</v>
      </c>
      <c r="H44" s="219" t="n">
        <f aca="false">SUM(Cічень!H44+Лютий!H44+Березень!H44+Квітень!H44+Травень!H44+Червень!H44+Липень!H44+Серпень!H44+Вересень!H44+Жовтень!H44+Листопад!H44+Грудень!H44)</f>
        <v>1653.21</v>
      </c>
      <c r="I44" s="219" t="n">
        <f aca="false">SUM(Cічень!I44+Лютий!I44+Березень!I44+Квітень!I44+Травень!I44+Червень!I44+Липень!I44+Серпень!I44+Вересень!I44+Жовтень!I44+Листопад!I44+Грудень!I44)</f>
        <v>76.11</v>
      </c>
      <c r="J44" s="131" t="n">
        <f aca="false">K44/D44</f>
        <v>127.621939050042</v>
      </c>
      <c r="K44" s="220" t="n">
        <f aca="false">L44+M44+E44</f>
        <v>260897.53</v>
      </c>
      <c r="L44" s="220" t="n">
        <f aca="false">F44*1163</f>
        <v>193848.84</v>
      </c>
      <c r="M44" s="220" t="n">
        <f aca="false">G44*9.5</f>
        <v>0</v>
      </c>
      <c r="N44" s="221"/>
      <c r="O44" s="20"/>
      <c r="P44" s="21"/>
    </row>
    <row r="45" customFormat="false" ht="15" hidden="false" customHeight="false" outlineLevel="0" collapsed="false">
      <c r="A45" s="129" t="n">
        <v>39</v>
      </c>
      <c r="B45" s="91" t="s">
        <v>55</v>
      </c>
      <c r="C45" s="130" t="n">
        <v>359</v>
      </c>
      <c r="D45" s="130" t="n">
        <v>2319.2</v>
      </c>
      <c r="E45" s="219" t="n">
        <f aca="false">SUM(Cічень!E45+Лютий!E45+Березень!E45+Квітень!E45+Травень!E45+Червень!E45+Липень!E45+Серпень!E45+Вересень!E45+Жовтень!E45+Листопад!E45+Грудень!E45)</f>
        <v>40186.05</v>
      </c>
      <c r="F45" s="219" t="n">
        <f aca="false">SUM(Cічень!F45+Лютий!F45+Березень!F45+Квітень!F45+Травень!F45+Червень!F45+Липень!F45+Серпень!F45+Вересень!F45+Жовтень!F45+Листопад!F45+Грудень!F45)</f>
        <v>139.25</v>
      </c>
      <c r="G45" s="219" t="n">
        <f aca="false">SUM(Cічень!G45+Лютий!G45+Березень!G45+Квітень!G45+Травень!G45+Червень!G45+Липень!G45+Серпень!G45+Вересень!G45+Жовтень!G45+Листопад!G45+Грудень!G45)</f>
        <v>0</v>
      </c>
      <c r="H45" s="219" t="n">
        <f aca="false">SUM(Cічень!H45+Лютий!H45+Березень!H45+Квітень!H45+Травень!H45+Червень!H45+Липень!H45+Серпень!H45+Вересень!H45+Жовтень!H45+Листопад!H45+Грудень!H45)</f>
        <v>1876.51</v>
      </c>
      <c r="I45" s="219" t="n">
        <f aca="false">SUM(Cічень!I45+Лютий!I45+Березень!I45+Квітень!I45+Травень!I45+Червень!I45+Липень!I45+Серпень!I45+Вересень!I45+Жовтень!I45+Листопад!I45+Грудень!I45)</f>
        <v>1518.41</v>
      </c>
      <c r="J45" s="131" t="n">
        <f aca="false">K45/D45</f>
        <v>87.1566919627458</v>
      </c>
      <c r="K45" s="220" t="n">
        <f aca="false">L45+M45+E45</f>
        <v>202133.8</v>
      </c>
      <c r="L45" s="220" t="n">
        <f aca="false">F45*1163</f>
        <v>161947.75</v>
      </c>
      <c r="M45" s="220" t="n">
        <f aca="false">G45*9.5</f>
        <v>0</v>
      </c>
      <c r="N45" s="221"/>
      <c r="O45" s="20"/>
      <c r="P45" s="21"/>
    </row>
    <row r="46" customFormat="false" ht="15" hidden="false" customHeight="false" outlineLevel="0" collapsed="false">
      <c r="A46" s="129" t="n">
        <v>40</v>
      </c>
      <c r="B46" s="91" t="s">
        <v>56</v>
      </c>
      <c r="C46" s="130" t="n">
        <v>185</v>
      </c>
      <c r="D46" s="130" t="n">
        <v>1099.3</v>
      </c>
      <c r="E46" s="219" t="n">
        <f aca="false">SUM(Cічень!E46+Лютий!E46+Березень!E46+Квітень!E46+Травень!E46+Червень!E46+Липень!E46+Серпень!E46+Вересень!E46+Жовтень!E46+Листопад!E46+Грудень!E46)</f>
        <v>20819.73</v>
      </c>
      <c r="F46" s="219" t="n">
        <f aca="false">SUM(Cічень!F46+Лютий!F46+Березень!F46+Квітень!F46+Травень!F46+Червень!F46+Липень!F46+Серпень!F46+Вересень!F46+Жовтень!F46+Листопад!F46+Грудень!F46)</f>
        <v>59.14</v>
      </c>
      <c r="G46" s="219" t="n">
        <f aca="false">SUM(Cічень!G46+Лютий!G46+Березень!G46+Квітень!G46+Травень!G46+Червень!G46+Липень!G46+Серпень!G46+Вересень!G46+Жовтень!G46+Листопад!G46+Грудень!G46)</f>
        <v>0</v>
      </c>
      <c r="H46" s="219" t="n">
        <f aca="false">SUM(Cічень!H46+Лютий!H46+Березень!H46+Квітень!H46+Травень!H46+Червень!H46+Липень!H46+Серпень!H46+Вересень!H46+Жовтень!H46+Листопад!H46+Грудень!H46)</f>
        <v>459.49</v>
      </c>
      <c r="I46" s="219" t="n">
        <f aca="false">SUM(Cічень!I46+Лютий!I46+Березень!I46+Квітень!I46+Травень!I46+Червень!I46+Липень!I46+Серпень!I46+Вересень!I46+Жовтень!I46+Листопад!I46+Грудень!I46)</f>
        <v>0</v>
      </c>
      <c r="J46" s="131" t="n">
        <f aca="false">K46/D46</f>
        <v>81.5060038206131</v>
      </c>
      <c r="K46" s="220" t="n">
        <f aca="false">L46+M46+E46</f>
        <v>89599.55</v>
      </c>
      <c r="L46" s="220" t="n">
        <f aca="false">F46*1163</f>
        <v>68779.82</v>
      </c>
      <c r="M46" s="220" t="n">
        <f aca="false">G46*9.5</f>
        <v>0</v>
      </c>
      <c r="N46" s="221"/>
      <c r="O46" s="20"/>
      <c r="P46" s="21"/>
    </row>
    <row r="47" customFormat="false" ht="15" hidden="false" customHeight="false" outlineLevel="0" collapsed="false">
      <c r="A47" s="129" t="n">
        <v>41</v>
      </c>
      <c r="B47" s="91" t="s">
        <v>57</v>
      </c>
      <c r="C47" s="130" t="n">
        <v>307</v>
      </c>
      <c r="D47" s="130" t="n">
        <v>2129.7</v>
      </c>
      <c r="E47" s="219" t="n">
        <f aca="false">SUM(Cічень!E47+Лютий!E47+Березень!E47+Квітень!E47+Травень!E47+Червень!E47+Липень!E47+Серпень!E47+Вересень!E47+Жовтень!E47+Листопад!E47+Грудень!E47)</f>
        <v>32727.76</v>
      </c>
      <c r="F47" s="219" t="n">
        <f aca="false">SUM(Cічень!F47+Лютий!F47+Березень!F47+Квітень!F47+Травень!F47+Червень!F47+Липень!F47+Серпень!F47+Вересень!F47+Жовтень!F47+Листопад!F47+Грудень!F47)</f>
        <v>130.65</v>
      </c>
      <c r="G47" s="219" t="n">
        <f aca="false">SUM(Cічень!G47+Лютий!G47+Березень!G47+Квітень!G47+Травень!G47+Червень!G47+Липень!G47+Серпень!G47+Вересень!G47+Жовтень!G47+Листопад!G47+Грудень!G47)</f>
        <v>0</v>
      </c>
      <c r="H47" s="219" t="n">
        <f aca="false">SUM(Cічень!H47+Лютий!H47+Березень!H47+Квітень!H47+Травень!H47+Червень!H47+Липень!H47+Серпень!H47+Вересень!H47+Жовтень!H47+Листопад!H47+Грудень!H47)</f>
        <v>1828.85</v>
      </c>
      <c r="I47" s="219" t="n">
        <f aca="false">SUM(Cічень!I47+Лютий!I47+Березень!I47+Квітень!I47+Травень!I47+Червень!I47+Липень!I47+Серпень!I47+Вересень!I47+Жовтень!I47+Листопад!I47+Грудень!I47)</f>
        <v>548.69</v>
      </c>
      <c r="J47" s="131" t="n">
        <f aca="false">K47/D47</f>
        <v>86.7134854674367</v>
      </c>
      <c r="K47" s="220" t="n">
        <f aca="false">L47+M47+E47</f>
        <v>184673.71</v>
      </c>
      <c r="L47" s="220" t="n">
        <f aca="false">F47*1163</f>
        <v>151945.95</v>
      </c>
      <c r="M47" s="220" t="n">
        <f aca="false">G47*9.5</f>
        <v>0</v>
      </c>
      <c r="N47" s="221"/>
      <c r="O47" s="20"/>
      <c r="P47" s="21"/>
    </row>
    <row r="48" customFormat="false" ht="15" hidden="false" customHeight="false" outlineLevel="0" collapsed="false">
      <c r="A48" s="129" t="n">
        <v>42</v>
      </c>
      <c r="B48" s="91" t="s">
        <v>58</v>
      </c>
      <c r="C48" s="130" t="n">
        <v>228</v>
      </c>
      <c r="D48" s="130" t="n">
        <v>1413.6</v>
      </c>
      <c r="E48" s="219" t="n">
        <f aca="false">SUM(Cічень!E48+Лютий!E48+Березень!E48+Квітень!E48+Травень!E48+Червень!E48+Липень!E48+Серпень!E48+Вересень!E48+Жовтень!E48+Листопад!E48+Грудень!E48)</f>
        <v>33296.87</v>
      </c>
      <c r="F48" s="219" t="n">
        <f aca="false">SUM(Cічень!F48+Лютий!F48+Березень!F48+Квітень!F48+Травень!F48+Червень!F48+Липень!F48+Серпень!F48+Вересень!F48+Жовтень!F48+Листопад!F48+Грудень!F48)</f>
        <v>72.93</v>
      </c>
      <c r="G48" s="219" t="n">
        <f aca="false">SUM(Cічень!G48+Лютий!G48+Березень!G48+Квітень!G48+Травень!G48+Червень!G48+Липень!G48+Серпень!G48+Вересень!G48+Жовтень!G48+Листопад!G48+Грудень!G48)</f>
        <v>0</v>
      </c>
      <c r="H48" s="219" t="n">
        <f aca="false">SUM(Cічень!H48+Лютий!H48+Березень!H48+Квітень!H48+Травень!H48+Червень!H48+Липень!H48+Серпень!H48+Вересень!H48+Жовтень!H48+Листопад!H48+Грудень!H48)</f>
        <v>787.19</v>
      </c>
      <c r="I48" s="219" t="n">
        <f aca="false">SUM(Cічень!I48+Лютий!I48+Березень!I48+Квітень!I48+Травень!I48+Червень!I48+Липень!I48+Серпень!I48+Вересень!I48+Жовтень!I48+Листопад!I48+Грудень!I48)</f>
        <v>0</v>
      </c>
      <c r="J48" s="131" t="n">
        <f aca="false">K48/D48</f>
        <v>83.5557866440294</v>
      </c>
      <c r="K48" s="220" t="n">
        <f aca="false">L48+M48+E48</f>
        <v>118114.46</v>
      </c>
      <c r="L48" s="220" t="n">
        <f aca="false">F48*1163</f>
        <v>84817.59</v>
      </c>
      <c r="M48" s="220" t="n">
        <f aca="false">G48*9.5</f>
        <v>0</v>
      </c>
      <c r="N48" s="221"/>
      <c r="O48" s="20"/>
      <c r="P48" s="21"/>
    </row>
    <row r="49" customFormat="false" ht="15" hidden="false" customHeight="false" outlineLevel="0" collapsed="false">
      <c r="A49" s="129" t="n">
        <v>43</v>
      </c>
      <c r="B49" s="91" t="s">
        <v>59</v>
      </c>
      <c r="C49" s="130" t="n">
        <v>207</v>
      </c>
      <c r="D49" s="130" t="n">
        <v>896.8</v>
      </c>
      <c r="E49" s="219" t="n">
        <f aca="false">SUM(Cічень!E49+Лютий!E49+Березень!E49+Квітень!E49+Травень!E49+Червень!E49+Липень!E49+Серпень!E49+Вересень!E49+Жовтень!E49+Листопад!E49+Грудень!E49)</f>
        <v>73504.73</v>
      </c>
      <c r="F49" s="219" t="n">
        <f aca="false">SUM(Cічень!F49+Лютий!F49+Березень!F49+Квітень!F49+Травень!F49+Червень!F49+Липень!F49+Серпень!F49+Вересень!F49+Жовтень!F49+Листопад!F49+Грудень!F49)</f>
        <v>0</v>
      </c>
      <c r="G49" s="219" t="n">
        <f aca="false">SUM(Cічень!G49+Лютий!G49+Березень!G49+Квітень!G49+Травень!G49+Червень!G49+Липень!G49+Серпень!G49+Вересень!G49+Жовтень!G49+Листопад!G49+Грудень!G49)</f>
        <v>0</v>
      </c>
      <c r="H49" s="219" t="n">
        <f aca="false">SUM(Cічень!H49+Лютий!H49+Березень!H49+Квітень!H49+Травень!H49+Червень!H49+Липень!H49+Серпень!H49+Вересень!H49+Жовтень!H49+Листопад!H49+Грудень!H49)</f>
        <v>813.99</v>
      </c>
      <c r="I49" s="219" t="n">
        <f aca="false">SUM(Cічень!I49+Лютий!I49+Березень!I49+Квітень!I49+Травень!I49+Червень!I49+Липень!I49+Серпень!I49+Вересень!I49+Жовтень!I49+Листопад!I49+Грудень!I49)</f>
        <v>0</v>
      </c>
      <c r="J49" s="131" t="n">
        <f aca="false">K49/D49</f>
        <v>81.9633474576271</v>
      </c>
      <c r="K49" s="220" t="n">
        <f aca="false">L49+M49+E49</f>
        <v>73504.73</v>
      </c>
      <c r="L49" s="220" t="n">
        <f aca="false">F49*1163</f>
        <v>0</v>
      </c>
      <c r="M49" s="220" t="n">
        <f aca="false">G49*9.5</f>
        <v>0</v>
      </c>
      <c r="N49" s="221"/>
      <c r="O49" s="20"/>
      <c r="P49" s="21"/>
    </row>
    <row r="50" customFormat="false" ht="15" hidden="false" customHeight="false" outlineLevel="0" collapsed="false">
      <c r="A50" s="129" t="n">
        <v>44</v>
      </c>
      <c r="B50" s="91" t="s">
        <v>60</v>
      </c>
      <c r="C50" s="130" t="n">
        <v>450</v>
      </c>
      <c r="D50" s="130" t="n">
        <v>2462.18</v>
      </c>
      <c r="E50" s="219" t="n">
        <f aca="false">SUM(Cічень!E50+Лютий!E50+Березень!E50+Квітень!E50+Травень!E50+Червень!E50+Липень!E50+Серпень!E50+Вересень!E50+Жовтень!E50+Листопад!E50+Грудень!E50)</f>
        <v>53526.65</v>
      </c>
      <c r="F50" s="219" t="n">
        <f aca="false">SUM(Cічень!F50+Лютий!F50+Березень!F50+Квітень!F50+Травень!F50+Червень!F50+Липень!F50+Серпень!F50+Вересень!F50+Жовтень!F50+Листопад!F50+Грудень!F50)</f>
        <v>110.54</v>
      </c>
      <c r="G50" s="219" t="n">
        <f aca="false">SUM(Cічень!G50+Лютий!G50+Березень!G50+Квітень!G50+Травень!G50+Червень!G50+Липень!G50+Серпень!G50+Вересень!G50+Жовтень!G50+Листопад!G50+Грудень!G50)</f>
        <v>0</v>
      </c>
      <c r="H50" s="219" t="n">
        <f aca="false">SUM(Cічень!H50+Лютий!H50+Березень!H50+Квітень!H50+Травень!H50+Червень!H50+Липень!H50+Серпень!H50+Вересень!H50+Жовтень!H50+Листопад!H50+Грудень!H50)</f>
        <v>1787.27</v>
      </c>
      <c r="I50" s="219" t="n">
        <f aca="false">SUM(Cічень!I50+Лютий!I50+Березень!I50+Квітень!I50+Травень!I50+Червень!I50+Липень!I50+Серпень!I50+Вересень!I50+Жовтень!I50+Листопад!I50+Грудень!I50)</f>
        <v>433.77</v>
      </c>
      <c r="J50" s="131" t="n">
        <f aca="false">K50/D50</f>
        <v>73.9526232850563</v>
      </c>
      <c r="K50" s="220" t="n">
        <f aca="false">L50+M50+E50</f>
        <v>182084.67</v>
      </c>
      <c r="L50" s="220" t="n">
        <f aca="false">F50*1163</f>
        <v>128558.02</v>
      </c>
      <c r="M50" s="220" t="n">
        <f aca="false">G50*9.5</f>
        <v>0</v>
      </c>
      <c r="N50" s="221"/>
      <c r="O50" s="20"/>
      <c r="P50" s="21"/>
    </row>
    <row r="51" customFormat="false" ht="15" hidden="false" customHeight="false" outlineLevel="0" collapsed="false">
      <c r="A51" s="129" t="n">
        <v>45</v>
      </c>
      <c r="B51" s="91" t="s">
        <v>61</v>
      </c>
      <c r="C51" s="130" t="n">
        <v>220</v>
      </c>
      <c r="D51" s="130" t="n">
        <v>1330</v>
      </c>
      <c r="E51" s="219" t="n">
        <f aca="false">SUM(Cічень!E51+Лютий!E51+Березень!E51+Квітень!E51+Травень!E51+Червень!E51+Липень!E51+Серпень!E51+Вересень!E51+Жовтень!E51+Листопад!E51+Грудень!E51)</f>
        <v>26725.1</v>
      </c>
      <c r="F51" s="219" t="n">
        <f aca="false">SUM(Cічень!F51+Лютий!F51+Березень!F51+Квітень!F51+Травень!F51+Червень!F51+Липень!F51+Серпень!F51+Вересень!F51+Жовтень!F51+Листопад!F51+Грудень!F51)</f>
        <v>53.07</v>
      </c>
      <c r="G51" s="219" t="n">
        <f aca="false">SUM(Cічень!G51+Лютий!G51+Березень!G51+Квітень!G51+Травень!G51+Червень!G51+Липень!G51+Серпень!G51+Вересень!G51+Жовтень!G51+Листопад!G51+Грудень!G51)</f>
        <v>0</v>
      </c>
      <c r="H51" s="219" t="n">
        <f aca="false">SUM(Cічень!H51+Лютий!H51+Березень!H51+Квітень!H51+Травень!H51+Червень!H51+Липень!H51+Серпень!H51+Вересень!H51+Жовтень!H51+Листопад!H51+Грудень!H51)</f>
        <v>882.29</v>
      </c>
      <c r="I51" s="219" t="n">
        <f aca="false">SUM(Cічень!I51+Лютий!I51+Березень!I51+Квітень!I51+Травень!I51+Червень!I51+Липень!I51+Серпень!I51+Вересень!I51+Жовтень!I51+Листопад!I51+Грудень!I51)</f>
        <v>0</v>
      </c>
      <c r="J51" s="131" t="n">
        <f aca="false">K51/D51</f>
        <v>66.5003834586466</v>
      </c>
      <c r="K51" s="220" t="n">
        <f aca="false">L51+M51+E51</f>
        <v>88445.51</v>
      </c>
      <c r="L51" s="220" t="n">
        <f aca="false">F51*1163</f>
        <v>61720.41</v>
      </c>
      <c r="M51" s="220" t="n">
        <f aca="false">G51*9.5</f>
        <v>0</v>
      </c>
      <c r="N51" s="221"/>
      <c r="O51" s="20"/>
      <c r="P51" s="21"/>
    </row>
    <row r="52" customFormat="false" ht="15" hidden="false" customHeight="false" outlineLevel="0" collapsed="false">
      <c r="A52" s="129" t="n">
        <v>46</v>
      </c>
      <c r="B52" s="91" t="s">
        <v>62</v>
      </c>
      <c r="C52" s="130" t="n">
        <v>350</v>
      </c>
      <c r="D52" s="130" t="n">
        <v>2831.4</v>
      </c>
      <c r="E52" s="219" t="n">
        <f aca="false">SUM(Cічень!E52+Лютий!E52+Березень!E52+Квітень!E52+Травень!E52+Червень!E52+Липень!E52+Серпень!E52+Вересень!E52+Жовтень!E52+Листопад!E52+Грудень!E52)</f>
        <v>58206</v>
      </c>
      <c r="F52" s="219" t="n">
        <f aca="false">SUM(Cічень!F52+Лютий!F52+Березень!F52+Квітень!F52+Травень!F52+Червень!F52+Липень!F52+Серпень!F52+Вересень!F52+Жовтень!F52+Листопад!F52+Грудень!F52)</f>
        <v>130.98</v>
      </c>
      <c r="G52" s="219" t="n">
        <f aca="false">SUM(Cічень!G52+Лютий!G52+Березень!G52+Квітень!G52+Травень!G52+Червень!G52+Липень!G52+Серпень!G52+Вересень!G52+Жовтень!G52+Листопад!G52+Грудень!G52)</f>
        <v>0</v>
      </c>
      <c r="H52" s="219" t="n">
        <f aca="false">SUM(Cічень!H52+Лютий!H52+Березень!H52+Квітень!H52+Травень!H52+Червень!H52+Липень!H52+Серпень!H52+Вересень!H52+Жовтень!H52+Листопад!H52+Грудень!H52)</f>
        <v>1061.15</v>
      </c>
      <c r="I52" s="219" t="n">
        <f aca="false">SUM(Cічень!I52+Лютий!I52+Березень!I52+Квітень!I52+Травень!I52+Червень!I52+Липень!I52+Серпень!I52+Вересень!I52+Жовтень!I52+Листопад!I52+Грудень!I52)</f>
        <v>528.09</v>
      </c>
      <c r="J52" s="131" t="n">
        <f aca="false">K52/D52</f>
        <v>74.3574698029244</v>
      </c>
      <c r="K52" s="220" t="n">
        <f aca="false">L52+M52+E52</f>
        <v>210535.74</v>
      </c>
      <c r="L52" s="220" t="n">
        <f aca="false">F52*1163</f>
        <v>152329.74</v>
      </c>
      <c r="M52" s="220" t="n">
        <f aca="false">G52*9.5</f>
        <v>0</v>
      </c>
      <c r="N52" s="221"/>
      <c r="O52" s="20"/>
      <c r="P52" s="21"/>
    </row>
    <row r="53" customFormat="false" ht="15" hidden="false" customHeight="false" outlineLevel="0" collapsed="false">
      <c r="A53" s="129" t="n">
        <v>47</v>
      </c>
      <c r="B53" s="91" t="s">
        <v>63</v>
      </c>
      <c r="C53" s="130" t="n">
        <v>320</v>
      </c>
      <c r="D53" s="130" t="n">
        <v>1642.5</v>
      </c>
      <c r="E53" s="219" t="n">
        <f aca="false">SUM(Cічень!E53+Лютий!E53+Березень!E53+Квітень!E53+Травень!E53+Червень!E53+Липень!E53+Серпень!E53+Вересень!E53+Жовтень!E53+Листопад!E53+Грудень!E53)</f>
        <v>34898.15</v>
      </c>
      <c r="F53" s="219" t="n">
        <f aca="false">SUM(Cічень!F53+Лютий!F53+Березень!F53+Квітень!F53+Травень!F53+Червень!F53+Липень!F53+Серпень!F53+Вересень!F53+Жовтень!F53+Листопад!F53+Грудень!F53)</f>
        <v>191.19</v>
      </c>
      <c r="G53" s="219" t="n">
        <f aca="false">SUM(Cічень!G53+Лютий!G53+Березень!G53+Квітень!G53+Травень!G53+Червень!G53+Липень!G53+Серпень!G53+Вересень!G53+Жовтень!G53+Листопад!G53+Грудень!G53)</f>
        <v>0</v>
      </c>
      <c r="H53" s="219" t="n">
        <f aca="false">SUM(Cічень!H53+Лютий!H53+Березень!H53+Квітень!H53+Травень!H53+Червень!H53+Липень!H53+Серпень!H53+Вересень!H53+Жовтень!H53+Листопад!H53+Грудень!H53)</f>
        <v>1190.26</v>
      </c>
      <c r="I53" s="219" t="n">
        <f aca="false">SUM(Cічень!I53+Лютий!I53+Березень!I53+Квітень!I53+Травень!I53+Червень!I53+Липень!I53+Серпень!I53+Вересень!I53+Жовтень!I53+Листопад!I53+Грудень!I53)</f>
        <v>0</v>
      </c>
      <c r="J53" s="131" t="n">
        <f aca="false">K53/D53</f>
        <v>156.622295281583</v>
      </c>
      <c r="K53" s="220" t="n">
        <f aca="false">L53+M53+E53</f>
        <v>257252.12</v>
      </c>
      <c r="L53" s="220" t="n">
        <f aca="false">F53*1163</f>
        <v>222353.97</v>
      </c>
      <c r="M53" s="220" t="n">
        <f aca="false">G53*9.5</f>
        <v>0</v>
      </c>
      <c r="N53" s="221"/>
      <c r="O53" s="20"/>
      <c r="P53" s="21"/>
    </row>
    <row r="54" customFormat="false" ht="15" hidden="false" customHeight="false" outlineLevel="0" collapsed="false">
      <c r="A54" s="129" t="n">
        <v>48</v>
      </c>
      <c r="B54" s="91" t="s">
        <v>64</v>
      </c>
      <c r="C54" s="130" t="n">
        <v>464</v>
      </c>
      <c r="D54" s="130" t="n">
        <v>2437.4</v>
      </c>
      <c r="E54" s="219" t="n">
        <f aca="false">SUM(Cічень!E54+Лютий!E54+Березень!E54+Квітень!E54+Травень!E54+Червень!E54+Липень!E54+Серпень!E54+Вересень!E54+Жовтень!E54+Листопад!E54+Грудень!E54)</f>
        <v>48264.84</v>
      </c>
      <c r="F54" s="219" t="n">
        <f aca="false">SUM(Cічень!F54+Лютий!F54+Березень!F54+Квітень!F54+Травень!F54+Червень!F54+Липень!F54+Серпень!F54+Вересень!F54+Жовтень!F54+Листопад!F54+Грудень!F54)</f>
        <v>191.11</v>
      </c>
      <c r="G54" s="219" t="n">
        <f aca="false">SUM(Cічень!G54+Лютий!G54+Березень!G54+Квітень!G54+Травень!G54+Червень!G54+Липень!G54+Серпень!G54+Вересень!G54+Жовтень!G54+Листопад!G54+Грудень!G54)</f>
        <v>0</v>
      </c>
      <c r="H54" s="219" t="n">
        <f aca="false">SUM(Cічень!H54+Лютий!H54+Березень!H54+Квітень!H54+Травень!H54+Червень!H54+Липень!H54+Серпень!H54+Вересень!H54+Жовтень!H54+Листопад!H54+Грудень!H54)</f>
        <v>1760.95</v>
      </c>
      <c r="I54" s="219" t="n">
        <f aca="false">SUM(Cічень!I54+Лютий!I54+Березень!I54+Квітень!I54+Травень!I54+Червень!I54+Липень!I54+Серпень!I54+Вересень!I54+Жовтень!I54+Листопад!I54+Грудень!I54)</f>
        <v>441.83</v>
      </c>
      <c r="J54" s="131" t="n">
        <f aca="false">K54/D54</f>
        <v>110.989484696808</v>
      </c>
      <c r="K54" s="220" t="n">
        <f aca="false">L54+M54+E54</f>
        <v>270525.77</v>
      </c>
      <c r="L54" s="220" t="n">
        <f aca="false">F54*1163</f>
        <v>222260.93</v>
      </c>
      <c r="M54" s="220" t="n">
        <f aca="false">G54*9.5</f>
        <v>0</v>
      </c>
      <c r="N54" s="221"/>
      <c r="O54" s="20"/>
      <c r="P54" s="21"/>
    </row>
    <row r="55" customFormat="false" ht="15" hidden="false" customHeight="false" outlineLevel="0" collapsed="false">
      <c r="A55" s="129" t="n">
        <v>49</v>
      </c>
      <c r="B55" s="91" t="s">
        <v>65</v>
      </c>
      <c r="C55" s="130" t="n">
        <v>117</v>
      </c>
      <c r="D55" s="130" t="n">
        <v>966</v>
      </c>
      <c r="E55" s="219" t="n">
        <f aca="false">SUM(Cічень!E55+Лютий!E55+Березень!E55+Квітень!E55+Травень!E55+Червень!E55+Липень!E55+Серпень!E55+Вересень!E55+Жовтень!E55+Листопад!E55+Грудень!E55)</f>
        <v>20434.1</v>
      </c>
      <c r="F55" s="219" t="n">
        <f aca="false">SUM(Cічень!F55+Лютий!F55+Березень!F55+Квітень!F55+Травень!F55+Червень!F55+Липень!F55+Серпень!F55+Вересень!F55+Жовтень!F55+Листопад!F55+Грудень!F55)</f>
        <v>55.85</v>
      </c>
      <c r="G55" s="219" t="n">
        <f aca="false">SUM(Cічень!G55+Лютий!G55+Березень!G55+Квітень!G55+Травень!G55+Червень!G55+Липень!G55+Серпень!G55+Вересень!G55+Жовтень!G55+Листопад!G55+Грудень!G55)</f>
        <v>0</v>
      </c>
      <c r="H55" s="219" t="n">
        <f aca="false">SUM(Cічень!H55+Лютий!H55+Березень!H55+Квітень!H55+Травень!H55+Червень!H55+Липень!H55+Серпень!H55+Вересень!H55+Жовтень!H55+Листопад!H55+Грудень!H55)</f>
        <v>0</v>
      </c>
      <c r="I55" s="219" t="n">
        <f aca="false">SUM(Cічень!I55+Лютий!I55+Березень!I55+Квітень!I55+Травень!I55+Червень!I55+Липень!I55+Серпень!I55+Вересень!I55+Жовтень!I55+Листопад!I55+Грудень!I55)</f>
        <v>0</v>
      </c>
      <c r="J55" s="131" t="n">
        <f aca="false">K55/D55</f>
        <v>88.3930124223603</v>
      </c>
      <c r="K55" s="220" t="n">
        <f aca="false">L55+M55+E55</f>
        <v>85387.65</v>
      </c>
      <c r="L55" s="220" t="n">
        <f aca="false">F55*1163</f>
        <v>64953.55</v>
      </c>
      <c r="M55" s="220" t="n">
        <f aca="false">G55*9.5</f>
        <v>0</v>
      </c>
      <c r="N55" s="221"/>
      <c r="O55" s="20"/>
      <c r="P55" s="21"/>
    </row>
    <row r="56" customFormat="false" ht="15" hidden="false" customHeight="false" outlineLevel="0" collapsed="false">
      <c r="A56" s="137"/>
      <c r="B56" s="138" t="s">
        <v>66</v>
      </c>
      <c r="C56" s="139" t="n">
        <f aca="false">SUM(C7:C55)</f>
        <v>13220</v>
      </c>
      <c r="D56" s="139" t="n">
        <f aca="false">SUM(D7:D55)</f>
        <v>82573.62</v>
      </c>
      <c r="E56" s="139" t="n">
        <f aca="false">SUM(E7:E55)</f>
        <v>1715143.86</v>
      </c>
      <c r="F56" s="139" t="n">
        <f aca="false">SUM(F7:F55)</f>
        <v>5948.99</v>
      </c>
      <c r="G56" s="139" t="n">
        <f aca="false">SUM(G7:G55)</f>
        <v>39756.44</v>
      </c>
      <c r="H56" s="139" t="n">
        <f aca="false">SUM(H7:H55)</f>
        <v>49698.02</v>
      </c>
      <c r="I56" s="140" t="n">
        <f aca="false">SUM(I7:I55)</f>
        <v>16581.09</v>
      </c>
      <c r="J56" s="141"/>
      <c r="K56" s="222"/>
      <c r="L56" s="222"/>
      <c r="M56" s="222"/>
      <c r="N56" s="221"/>
      <c r="O56" s="20"/>
      <c r="P56" s="21"/>
    </row>
    <row r="57" customFormat="false" ht="15" hidden="false" customHeight="false" outlineLevel="0" collapsed="false">
      <c r="A57" s="143"/>
      <c r="B57" s="138" t="s">
        <v>67</v>
      </c>
      <c r="C57" s="139"/>
      <c r="D57" s="139"/>
      <c r="E57" s="139"/>
      <c r="F57" s="139"/>
      <c r="G57" s="139"/>
      <c r="H57" s="139"/>
      <c r="I57" s="140"/>
      <c r="J57" s="144" t="n">
        <f aca="false">SUM(J7:J55)/49</f>
        <v>115.312570783541</v>
      </c>
      <c r="K57" s="222"/>
      <c r="L57" s="222"/>
      <c r="M57" s="222"/>
      <c r="N57" s="221"/>
      <c r="O57" s="20"/>
      <c r="P57" s="21"/>
    </row>
    <row r="58" customFormat="false" ht="13.5" hidden="false" customHeight="true" outlineLevel="0" collapsed="false">
      <c r="A58" s="125"/>
      <c r="B58" s="125"/>
      <c r="C58" s="125"/>
      <c r="D58" s="125"/>
      <c r="E58" s="124"/>
      <c r="F58" s="124"/>
      <c r="G58" s="124"/>
      <c r="H58" s="124"/>
      <c r="I58" s="124"/>
      <c r="J58" s="124"/>
      <c r="K58" s="125"/>
      <c r="L58" s="125"/>
      <c r="M58" s="125"/>
      <c r="N58" s="221"/>
      <c r="O58" s="20"/>
      <c r="P58" s="21"/>
    </row>
    <row r="59" customFormat="false" ht="12" hidden="false" customHeight="true" outlineLevel="0" collapsed="false">
      <c r="A59" s="125"/>
      <c r="B59" s="125"/>
      <c r="C59" s="125"/>
      <c r="D59" s="125"/>
      <c r="E59" s="124"/>
      <c r="F59" s="124"/>
      <c r="G59" s="124"/>
      <c r="H59" s="124"/>
      <c r="I59" s="124"/>
      <c r="J59" s="124"/>
      <c r="K59" s="125"/>
      <c r="L59" s="125"/>
      <c r="M59" s="125"/>
      <c r="N59" s="221"/>
      <c r="O59" s="20"/>
      <c r="P59" s="21"/>
    </row>
    <row r="60" customFormat="false" ht="29.25" hidden="false" customHeight="true" outlineLevel="0" collapsed="false">
      <c r="A60" s="126" t="s">
        <v>1</v>
      </c>
      <c r="B60" s="127" t="s">
        <v>2</v>
      </c>
      <c r="C60" s="127" t="s">
        <v>3</v>
      </c>
      <c r="D60" s="127" t="s">
        <v>4</v>
      </c>
      <c r="E60" s="127" t="s">
        <v>5</v>
      </c>
      <c r="F60" s="127"/>
      <c r="G60" s="127"/>
      <c r="H60" s="127"/>
      <c r="I60" s="127"/>
      <c r="J60" s="127" t="s">
        <v>6</v>
      </c>
      <c r="K60" s="127" t="s">
        <v>7</v>
      </c>
      <c r="L60" s="127"/>
      <c r="M60" s="127"/>
      <c r="N60" s="221"/>
      <c r="O60" s="20"/>
      <c r="P60" s="21"/>
    </row>
    <row r="61" customFormat="false" ht="35.05" hidden="false" customHeight="false" outlineLevel="0" collapsed="false">
      <c r="A61" s="126"/>
      <c r="B61" s="127"/>
      <c r="C61" s="127"/>
      <c r="D61" s="127"/>
      <c r="E61" s="127" t="s">
        <v>8</v>
      </c>
      <c r="F61" s="127" t="s">
        <v>9</v>
      </c>
      <c r="G61" s="127" t="s">
        <v>10</v>
      </c>
      <c r="H61" s="127" t="s">
        <v>11</v>
      </c>
      <c r="I61" s="126" t="s">
        <v>12</v>
      </c>
      <c r="J61" s="127"/>
      <c r="K61" s="127" t="s">
        <v>13</v>
      </c>
      <c r="L61" s="127" t="s">
        <v>14</v>
      </c>
      <c r="M61" s="127" t="s">
        <v>15</v>
      </c>
      <c r="N61" s="221"/>
      <c r="O61" s="20"/>
      <c r="P61" s="21"/>
    </row>
    <row r="62" customFormat="false" ht="20.25" hidden="false" customHeight="true" outlineLevel="0" collapsed="false">
      <c r="A62" s="128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221"/>
      <c r="O62" s="20"/>
      <c r="P62" s="21"/>
      <c r="Q62" s="1"/>
      <c r="R62" s="1"/>
      <c r="S62" s="1"/>
    </row>
    <row r="63" customFormat="false" ht="16.5" hidden="false" customHeight="true" outlineLevel="0" collapsed="false">
      <c r="A63" s="129" t="n">
        <v>1</v>
      </c>
      <c r="B63" s="91" t="s">
        <v>69</v>
      </c>
      <c r="C63" s="130" t="n">
        <v>334</v>
      </c>
      <c r="D63" s="130" t="n">
        <v>495</v>
      </c>
      <c r="E63" s="219" t="n">
        <f aca="false">SUM(Cічень!E63+Лютий!E63+Березень!E63+Квітень!E63+Травень!E63+Червень!E63+Липень!E63+Серпень!E63+Вересень!E63+Жовтень!E63+Листопад!E63+Грудень!E63)</f>
        <v>45806.16</v>
      </c>
      <c r="F63" s="219" t="n">
        <f aca="false">SUM(Cічень!F63+Лютий!F63+Березень!F63+Квітень!F63+Травень!F63+Червень!F63+Липень!F63+Серпень!F63+Вересень!F63+Жовтень!F63+Листопад!F63+Грудень!F63)</f>
        <v>0</v>
      </c>
      <c r="G63" s="219" t="n">
        <f aca="false">SUM(Cічень!G63+Лютий!G63+Березень!G63+Квітень!G63+Травень!G63+Червень!G63+Липень!G63+Серпень!G63+Вересень!G63+Жовтень!G63+Листопад!G63+Грудень!G63)</f>
        <v>27130.3</v>
      </c>
      <c r="H63" s="219" t="n">
        <f aca="false">SUM(Cічень!H63+Лютий!H63+Березень!H63+Квітень!H63+Травень!H63+Червень!H63+Липень!H63+Серпень!H63+Вересень!H63+Жовтень!H63+Листопад!H63+Грудень!H63)</f>
        <v>1712.63</v>
      </c>
      <c r="I63" s="219" t="n">
        <f aca="false">SUM(Cічень!I63+Лютий!I63+Березень!I63+Квітень!I63+Травень!I63+Червень!I63+Липень!I63+Серпень!I63+Вересень!I63+Жовтень!I63+Листопад!I63+Грудень!I63)</f>
        <v>0</v>
      </c>
      <c r="J63" s="131" t="n">
        <f aca="false">K63/D63</f>
        <v>613.220222222222</v>
      </c>
      <c r="K63" s="220" t="n">
        <f aca="false">L63+M63+E63</f>
        <v>303544.01</v>
      </c>
      <c r="L63" s="220" t="n">
        <f aca="false">F63*1163</f>
        <v>0</v>
      </c>
      <c r="M63" s="220" t="n">
        <f aca="false">G63*9.5</f>
        <v>257737.85</v>
      </c>
      <c r="N63" s="221"/>
      <c r="O63" s="20"/>
      <c r="P63" s="21"/>
    </row>
    <row r="64" customFormat="false" ht="23.85" hidden="false" customHeight="false" outlineLevel="0" collapsed="false">
      <c r="A64" s="129" t="n">
        <v>2</v>
      </c>
      <c r="B64" s="91" t="s">
        <v>70</v>
      </c>
      <c r="C64" s="130" t="n">
        <v>110</v>
      </c>
      <c r="D64" s="130" t="n">
        <v>526.3</v>
      </c>
      <c r="E64" s="219" t="n">
        <f aca="false">SUM(Cічень!E64+Лютий!E64+Березень!E64+Квітень!E64+Травень!E64+Червень!E64+Липень!E64+Серпень!E64+Вересень!E64+Жовтень!E64+Листопад!E64+Грудень!E64)</f>
        <v>20468.8</v>
      </c>
      <c r="F64" s="219" t="n">
        <f aca="false">SUM(Cічень!F64+Лютий!F64+Березень!F64+Квітень!F64+Травень!F64+Червень!F64+Липень!F64+Серпень!F64+Вересень!F64+Жовтень!F64+Листопад!F64+Грудень!F64)</f>
        <v>48.19</v>
      </c>
      <c r="G64" s="219" t="n">
        <f aca="false">SUM(Cічень!G64+Лютий!G64+Березень!G64+Квітень!G64+Травень!G64+Червень!G64+Липень!G64+Серпень!G64+Вересень!G64+Жовтень!G64+Листопад!G64+Грудень!G64)</f>
        <v>0</v>
      </c>
      <c r="H64" s="219" t="n">
        <f aca="false">SUM(Cічень!H64+Лютий!H64+Березень!H64+Квітень!H64+Травень!H64+Червень!H64+Липень!H64+Серпень!H64+Вересень!H64+Жовтень!H64+Листопад!H64+Грудень!H64)</f>
        <v>298.04</v>
      </c>
      <c r="I64" s="219" t="n">
        <f aca="false">SUM(Cічень!I64+Лютий!I64+Березень!I64+Квітень!I64+Травень!I64+Червень!I64+Липень!I64+Серпень!I64+Вересень!I64+Жовтень!I64+Листопад!I64+Грудень!I64)</f>
        <v>0</v>
      </c>
      <c r="J64" s="131" t="n">
        <f aca="false">K64/D64</f>
        <v>145.380524415732</v>
      </c>
      <c r="K64" s="220" t="n">
        <f aca="false">L64+M64+E64</f>
        <v>76513.77</v>
      </c>
      <c r="L64" s="220" t="n">
        <f aca="false">F64*1163</f>
        <v>56044.97</v>
      </c>
      <c r="M64" s="220" t="n">
        <f aca="false">G64*9.5</f>
        <v>0</v>
      </c>
      <c r="N64" s="221"/>
      <c r="O64" s="20"/>
      <c r="P64" s="21"/>
    </row>
    <row r="65" customFormat="false" ht="15" hidden="false" customHeight="false" outlineLevel="0" collapsed="false">
      <c r="A65" s="129" t="n">
        <v>3</v>
      </c>
      <c r="B65" s="91" t="s">
        <v>71</v>
      </c>
      <c r="C65" s="130" t="n">
        <v>601</v>
      </c>
      <c r="D65" s="130" t="n">
        <v>1812.7</v>
      </c>
      <c r="E65" s="219" t="n">
        <f aca="false">SUM(Cічень!E65+Лютий!E65+Березень!E65+Квітень!E65+Травень!E65+Червень!E65+Липень!E65+Серпень!E65+Вересень!E65+Жовтень!E65+Листопад!E65+Грудень!E65)</f>
        <v>5338</v>
      </c>
      <c r="F65" s="219" t="n">
        <f aca="false">SUM(Cічень!F65+Лютий!F65+Березень!F65+Квітень!F65+Травень!F65+Червень!F65+Липень!F65+Серпень!F65+Вересень!F65+Жовтень!F65+Листопад!F65+Грудень!F65)</f>
        <v>245.39</v>
      </c>
      <c r="G65" s="219" t="n">
        <f aca="false">SUM(Cічень!G65+Лютий!G65+Березень!G65+Квітень!G65+Травень!G65+Червень!G65+Липень!G65+Серпень!G65+Вересень!G65+Жовтень!G65+Листопад!G65+Грудень!G65)</f>
        <v>0</v>
      </c>
      <c r="H65" s="219" t="n">
        <f aca="false">SUM(Cічень!H65+Лютий!H65+Березень!H65+Квітень!H65+Травень!H65+Червень!H65+Липень!H65+Серпень!H65+Вересень!H65+Жовтень!H65+Листопад!H65+Грудень!H65)</f>
        <v>51.54</v>
      </c>
      <c r="I65" s="219" t="n">
        <f aca="false">SUM(Cічень!I65+Лютий!I65+Березень!I65+Квітень!I65+Травень!I65+Червень!I65+Липень!I65+Серпень!I65+Вересень!I65+Жовтень!I65+Листопад!I65+Грудень!I65)</f>
        <v>0</v>
      </c>
      <c r="J65" s="131" t="n">
        <f aca="false">K65/D65</f>
        <v>160.383168753793</v>
      </c>
      <c r="K65" s="220" t="n">
        <f aca="false">L65+M65+E65</f>
        <v>290726.57</v>
      </c>
      <c r="L65" s="220" t="n">
        <f aca="false">F65*1163</f>
        <v>285388.57</v>
      </c>
      <c r="M65" s="220" t="n">
        <f aca="false">G65*9.5</f>
        <v>0</v>
      </c>
      <c r="N65" s="221"/>
      <c r="O65" s="20"/>
      <c r="P65" s="21"/>
    </row>
    <row r="66" customFormat="false" ht="15" hidden="false" customHeight="false" outlineLevel="0" collapsed="false">
      <c r="A66" s="129" t="n">
        <v>4</v>
      </c>
      <c r="B66" s="91" t="s">
        <v>72</v>
      </c>
      <c r="C66" s="130" t="n">
        <v>999</v>
      </c>
      <c r="D66" s="130" t="n">
        <v>4097.4</v>
      </c>
      <c r="E66" s="219" t="n">
        <f aca="false">SUM(Cічень!E66+Лютий!E66+Березень!E66+Квітень!E66+Травень!E66+Червень!E66+Липень!E66+Серпень!E66+Вересень!E66+Жовтень!E66+Листопад!E66+Грудень!E66)</f>
        <v>22764.6</v>
      </c>
      <c r="F66" s="219" t="n">
        <f aca="false">SUM(Cічень!F66+Лютий!F66+Березень!F66+Квітень!F66+Травень!F66+Червень!F66+Липень!F66+Серпень!F66+Вересень!F66+Жовтень!F66+Листопад!F66+Грудень!F66)</f>
        <v>404.23</v>
      </c>
      <c r="G66" s="219" t="n">
        <f aca="false">SUM(Cічень!G66+Лютий!G66+Березень!G66+Квітень!G66+Травень!G66+Червень!G66+Липень!G66+Серпень!G66+Вересень!G66+Жовтень!G66+Листопад!G66+Грудень!G66)</f>
        <v>0</v>
      </c>
      <c r="H66" s="219" t="n">
        <f aca="false">SUM(Cічень!H66+Лютий!H66+Березень!H66+Квітень!H66+Травень!H66+Червень!H66+Липень!H66+Серпень!H66+Вересень!H66+Жовтень!H66+Листопад!H66+Грудень!H66)</f>
        <v>1152.81</v>
      </c>
      <c r="I66" s="219" t="n">
        <f aca="false">SUM(Cічень!I66+Лютий!I66+Березень!I66+Квітень!I66+Травень!I66+Червень!I66+Липень!I66+Серпень!I66+Вересень!I66+Жовтень!I66+Листопад!I66+Грудень!I66)</f>
        <v>0</v>
      </c>
      <c r="J66" s="131" t="n">
        <f aca="false">K66/D66</f>
        <v>120.291914384732</v>
      </c>
      <c r="K66" s="220" t="n">
        <f aca="false">L66+M66+E66</f>
        <v>492884.09</v>
      </c>
      <c r="L66" s="220" t="n">
        <f aca="false">F66*1163</f>
        <v>470119.49</v>
      </c>
      <c r="M66" s="220" t="n">
        <f aca="false">G66*9.5</f>
        <v>0</v>
      </c>
      <c r="N66" s="221"/>
      <c r="O66" s="20"/>
      <c r="P66" s="21"/>
    </row>
    <row r="67" customFormat="false" ht="15.75" hidden="false" customHeight="true" outlineLevel="0" collapsed="false">
      <c r="A67" s="129" t="n">
        <v>5</v>
      </c>
      <c r="B67" s="91" t="s">
        <v>73</v>
      </c>
      <c r="C67" s="130" t="n">
        <v>687</v>
      </c>
      <c r="D67" s="130" t="n">
        <v>2717.99</v>
      </c>
      <c r="E67" s="219" t="n">
        <f aca="false">SUM(Cічень!E67+Лютий!E67+Березень!E67+Квітень!E67+Травень!E67+Червень!E67+Липень!E67+Серпень!E67+Вересень!E67+Жовтень!E67+Листопад!E67+Грудень!E67)</f>
        <v>9271.43</v>
      </c>
      <c r="F67" s="219" t="n">
        <f aca="false">SUM(Cічень!F67+Лютий!F67+Березень!F67+Квітень!F67+Травень!F67+Червень!F67+Липень!F67+Серпень!F67+Вересень!F67+Жовтень!F67+Листопад!F67+Грудень!F67)</f>
        <v>373.27</v>
      </c>
      <c r="G67" s="219" t="n">
        <f aca="false">SUM(Cічень!G67+Лютий!G67+Березень!G67+Квітень!G67+Травень!G67+Червень!G67+Липень!G67+Серпень!G67+Вересень!G67+Жовтень!G67+Листопад!G67+Грудень!G67)</f>
        <v>0</v>
      </c>
      <c r="H67" s="219" t="n">
        <f aca="false">SUM(Cічень!H67+Лютий!H67+Березень!H67+Квітень!H67+Травень!H67+Червень!H67+Липень!H67+Серпень!H67+Вересень!H67+Жовтень!H67+Листопад!H67+Грудень!H67)</f>
        <v>361.91</v>
      </c>
      <c r="I67" s="219" t="n">
        <f aca="false">SUM(Cічень!I67+Лютий!I67+Березень!I67+Квітень!I67+Травень!I67+Червень!I67+Липень!I67+Серпень!I67+Вересень!I67+Жовтень!I67+Листопад!I67+Грудень!I67)</f>
        <v>0</v>
      </c>
      <c r="J67" s="131" t="n">
        <f aca="false">K67/D67</f>
        <v>163.129533221241</v>
      </c>
      <c r="K67" s="220" t="n">
        <f aca="false">L67+M67+E67</f>
        <v>443384.44</v>
      </c>
      <c r="L67" s="220" t="n">
        <f aca="false">F67*1163</f>
        <v>434113.01</v>
      </c>
      <c r="M67" s="220" t="n">
        <f aca="false">G67*9.5</f>
        <v>0</v>
      </c>
      <c r="N67" s="221"/>
      <c r="O67" s="20"/>
      <c r="P67" s="21"/>
    </row>
    <row r="68" customFormat="false" ht="15" hidden="false" customHeight="false" outlineLevel="0" collapsed="false">
      <c r="A68" s="129" t="n">
        <v>6</v>
      </c>
      <c r="B68" s="91" t="s">
        <v>74</v>
      </c>
      <c r="C68" s="130" t="n">
        <v>26</v>
      </c>
      <c r="D68" s="130" t="n">
        <v>455.1</v>
      </c>
      <c r="E68" s="219" t="n">
        <f aca="false">SUM(Cічень!E68+Лютий!E68+Березень!E68+Квітень!E68+Травень!E68+Червень!E68+Липень!E68+Серпень!E68+Вересень!E68+Жовтень!E68+Листопад!E68+Грудень!E68)</f>
        <v>3538.61</v>
      </c>
      <c r="F68" s="219" t="n">
        <f aca="false">SUM(Cічень!F68+Лютий!F68+Березень!F68+Квітень!F68+Травень!F68+Червень!F68+Липень!F68+Серпень!F68+Вересень!F68+Жовтень!F68+Листопад!F68+Грудень!F68)</f>
        <v>41.85</v>
      </c>
      <c r="G68" s="219" t="n">
        <f aca="false">SUM(Cічень!G68+Лютий!G68+Березень!G68+Квітень!G68+Травень!G68+Червень!G68+Липень!G68+Серпень!G68+Вересень!G68+Жовтень!G68+Листопад!G68+Грудень!G68)</f>
        <v>0</v>
      </c>
      <c r="H68" s="219" t="n">
        <f aca="false">SUM(Cічень!H68+Лютий!H68+Березень!H68+Квітень!H68+Травень!H68+Червень!H68+Липень!H68+Серпень!H68+Вересень!H68+Жовтень!H68+Листопад!H68+Грудень!H68)</f>
        <v>106.77</v>
      </c>
      <c r="I68" s="219" t="n">
        <f aca="false">SUM(Cічень!I68+Лютий!I68+Березень!I68+Квітень!I68+Травень!I68+Червень!I68+Липень!I68+Серпень!I68+Вересень!I68+Жовтень!I68+Листопад!I68+Грудень!I68)</f>
        <v>0</v>
      </c>
      <c r="J68" s="131" t="n">
        <f aca="false">K68/D68</f>
        <v>114.722390683366</v>
      </c>
      <c r="K68" s="220" t="n">
        <f aca="false">L68+M68+E68</f>
        <v>52210.16</v>
      </c>
      <c r="L68" s="220" t="n">
        <f aca="false">F68*1163</f>
        <v>48671.55</v>
      </c>
      <c r="M68" s="220" t="n">
        <f aca="false">G68*9.5</f>
        <v>0</v>
      </c>
      <c r="N68" s="221"/>
      <c r="O68" s="20"/>
      <c r="P68" s="21"/>
    </row>
    <row r="69" customFormat="false" ht="15" hidden="false" customHeight="false" outlineLevel="0" collapsed="false">
      <c r="A69" s="129" t="n">
        <v>7</v>
      </c>
      <c r="B69" s="91" t="s">
        <v>75</v>
      </c>
      <c r="C69" s="130" t="n">
        <v>788</v>
      </c>
      <c r="D69" s="130" t="n">
        <v>6353.7</v>
      </c>
      <c r="E69" s="219" t="n">
        <f aca="false">SUM(Cічень!E69+Лютий!E69+Березень!E69+Квітень!E69+Травень!E69+Червень!E69+Липень!E69+Серпень!E69+Вересень!E69+Жовтень!E69+Листопад!E69+Грудень!E69)</f>
        <v>107890.78</v>
      </c>
      <c r="F69" s="219" t="n">
        <f aca="false">SUM(Cічень!F69+Лютий!F69+Березень!F69+Квітень!F69+Травень!F69+Червень!F69+Липень!F69+Серпень!F69+Вересень!F69+Жовтень!F69+Листопад!F69+Грудень!F69)</f>
        <v>564.12</v>
      </c>
      <c r="G69" s="219" t="n">
        <f aca="false">SUM(Cічень!G69+Лютий!G69+Березень!G69+Квітень!G69+Травень!G69+Червень!G69+Липень!G69+Серпень!G69+Вересень!G69+Жовтень!G69+Листопад!G69+Грудень!G69)</f>
        <v>0</v>
      </c>
      <c r="H69" s="219" t="n">
        <f aca="false">SUM(Cічень!H69+Лютий!H69+Березень!H69+Квітень!H69+Травень!H69+Червень!H69+Липень!H69+Серпень!H69+Вересень!H69+Жовтень!H69+Листопад!H69+Грудень!H69)</f>
        <v>2827.83</v>
      </c>
      <c r="I69" s="219" t="n">
        <f aca="false">SUM(Cічень!I69+Лютий!I69+Березень!I69+Квітень!I69+Травень!I69+Червень!I69+Липень!I69+Серпень!I69+Вересень!I69+Жовтень!I69+Листопад!I69+Грудень!I69)</f>
        <v>2647</v>
      </c>
      <c r="J69" s="131" t="n">
        <f aca="false">K69/D69</f>
        <v>120.238969419393</v>
      </c>
      <c r="K69" s="220" t="n">
        <f aca="false">L69+M69+E69</f>
        <v>763962.34</v>
      </c>
      <c r="L69" s="220" t="n">
        <f aca="false">F69*1163</f>
        <v>656071.56</v>
      </c>
      <c r="M69" s="220" t="n">
        <f aca="false">G69*9.5</f>
        <v>0</v>
      </c>
      <c r="N69" s="221"/>
      <c r="O69" s="20"/>
      <c r="P69" s="21"/>
    </row>
    <row r="70" customFormat="false" ht="15" hidden="false" customHeight="false" outlineLevel="0" collapsed="false">
      <c r="A70" s="129" t="n">
        <v>8</v>
      </c>
      <c r="B70" s="91" t="s">
        <v>76</v>
      </c>
      <c r="C70" s="130" t="n">
        <v>1001</v>
      </c>
      <c r="D70" s="130" t="n">
        <v>5467</v>
      </c>
      <c r="E70" s="219" t="n">
        <f aca="false">SUM(Cічень!E70+Лютий!E70+Березень!E70+Квітень!E70+Травень!E70+Червень!E70+Липень!E70+Серпень!E70+Вересень!E70+Жовтень!E70+Листопад!E70+Грудень!E70)</f>
        <v>63429.12</v>
      </c>
      <c r="F70" s="219" t="n">
        <f aca="false">SUM(Cічень!F70+Лютий!F70+Березень!F70+Квітень!F70+Травень!F70+Червень!F70+Липень!F70+Серпень!F70+Вересень!F70+Жовтень!F70+Листопад!F70+Грудень!F70)</f>
        <v>428.07</v>
      </c>
      <c r="G70" s="219" t="n">
        <f aca="false">SUM(Cічень!G70+Лютий!G70+Березень!G70+Квітень!G70+Травень!G70+Червень!G70+Липень!G70+Серпень!G70+Вересень!G70+Жовтень!G70+Листопад!G70+Грудень!G70)</f>
        <v>0</v>
      </c>
      <c r="H70" s="219" t="n">
        <f aca="false">SUM(Cічень!H70+Лютий!H70+Березень!H70+Квітень!H70+Травень!H70+Червень!H70+Липень!H70+Серпень!H70+Вересень!H70+Жовтень!H70+Листопад!H70+Грудень!H70)</f>
        <v>1051.93</v>
      </c>
      <c r="I70" s="219" t="n">
        <f aca="false">SUM(Cічень!I70+Лютий!I70+Березень!I70+Квітень!I70+Травень!I70+Червень!I70+Липень!I70+Серпень!I70+Вересень!I70+Жовтень!I70+Листопад!I70+Грудень!I70)</f>
        <v>372.01</v>
      </c>
      <c r="J70" s="131" t="n">
        <f aca="false">K70/D70</f>
        <v>102.665910005487</v>
      </c>
      <c r="K70" s="220" t="n">
        <f aca="false">L70+M70+E70</f>
        <v>561274.53</v>
      </c>
      <c r="L70" s="220" t="n">
        <f aca="false">F70*1163</f>
        <v>497845.41</v>
      </c>
      <c r="M70" s="220" t="n">
        <f aca="false">G70*9.5</f>
        <v>0</v>
      </c>
      <c r="N70" s="221"/>
      <c r="O70" s="20"/>
      <c r="P70" s="21"/>
    </row>
    <row r="71" customFormat="false" ht="15" hidden="false" customHeight="false" outlineLevel="0" collapsed="false">
      <c r="A71" s="129" t="n">
        <v>9</v>
      </c>
      <c r="B71" s="91" t="s">
        <v>77</v>
      </c>
      <c r="C71" s="130" t="n">
        <v>417</v>
      </c>
      <c r="D71" s="130" t="n">
        <v>2305.1</v>
      </c>
      <c r="E71" s="219" t="n">
        <f aca="false">SUM(Cічень!E71+Лютий!E71+Березень!E71+Квітень!E71+Травень!E71+Червень!E71+Липень!E71+Серпень!E71+Вересень!E71+Жовтень!E71+Листопад!E71+Грудень!E71)</f>
        <v>8962.77</v>
      </c>
      <c r="F71" s="219" t="n">
        <f aca="false">SUM(Cічень!F71+Лютий!F71+Березень!F71+Квітень!F71+Травень!F71+Червень!F71+Липень!F71+Серпень!F71+Вересень!F71+Жовтень!F71+Листопад!F71+Грудень!F71)</f>
        <v>217.29</v>
      </c>
      <c r="G71" s="219" t="n">
        <f aca="false">SUM(Cічень!G71+Лютий!G71+Березень!G71+Квітень!G71+Травень!G71+Червень!G71+Липень!G71+Серпень!G71+Вересень!G71+Жовтень!G71+Листопад!G71+Грудень!G71)</f>
        <v>0</v>
      </c>
      <c r="H71" s="219" t="n">
        <f aca="false">SUM(Cічень!H71+Лютий!H71+Березень!H71+Квітень!H71+Травень!H71+Червень!H71+Липень!H71+Серпень!H71+Вересень!H71+Жовтень!H71+Листопад!H71+Грудень!H71)</f>
        <v>279.46</v>
      </c>
      <c r="I71" s="219" t="n">
        <f aca="false">SUM(Cічень!I71+Лютий!I71+Березень!I71+Квітень!I71+Травень!I71+Червень!I71+Липень!I71+Серпень!I71+Вересень!I71+Жовтень!I71+Листопад!I71+Грудень!I71)</f>
        <v>0</v>
      </c>
      <c r="J71" s="131" t="n">
        <f aca="false">K71/D71</f>
        <v>113.518302893584</v>
      </c>
      <c r="K71" s="220" t="n">
        <f aca="false">L71+M71+E71</f>
        <v>261671.04</v>
      </c>
      <c r="L71" s="220" t="n">
        <f aca="false">F71*1163</f>
        <v>252708.27</v>
      </c>
      <c r="M71" s="220" t="n">
        <f aca="false">G71*9.5</f>
        <v>0</v>
      </c>
      <c r="N71" s="221"/>
      <c r="O71" s="20"/>
      <c r="P71" s="21"/>
    </row>
    <row r="72" customFormat="false" ht="15" hidden="false" customHeight="false" outlineLevel="0" collapsed="false">
      <c r="A72" s="129" t="n">
        <v>10</v>
      </c>
      <c r="B72" s="91" t="s">
        <v>78</v>
      </c>
      <c r="C72" s="130" t="n">
        <v>819</v>
      </c>
      <c r="D72" s="130" t="n">
        <v>3510</v>
      </c>
      <c r="E72" s="219" t="n">
        <f aca="false">SUM(Cічень!E72+Лютий!E72+Березень!E72+Квітень!E72+Травень!E72+Червень!E72+Липень!E72+Серпень!E72+Вересень!E72+Жовтень!E72+Листопад!E72+Грудень!E72)</f>
        <v>24503.31</v>
      </c>
      <c r="F72" s="219" t="n">
        <f aca="false">SUM(Cічень!F72+Лютий!F72+Березень!F72+Квітень!F72+Травень!F72+Червень!F72+Липень!F72+Серпень!F72+Вересень!F72+Жовтень!F72+Листопад!F72+Грудень!F72)</f>
        <v>0</v>
      </c>
      <c r="G72" s="219" t="n">
        <f aca="false">SUM(Cічень!G72+Лютий!G72+Березень!G72+Квітень!G72+Травень!G72+Червень!G72+Липень!G72+Серпень!G72+Вересень!G72+Жовтень!G72+Листопад!G72+Грудень!G72)</f>
        <v>30914.72</v>
      </c>
      <c r="H72" s="219" t="n">
        <f aca="false">SUM(Cічень!H72+Лютий!H72+Березень!H72+Квітень!H72+Травень!H72+Червень!H72+Липень!H72+Серпень!H72+Вересень!H72+Жовтень!H72+Листопад!H72+Грудень!H72)</f>
        <v>684.6</v>
      </c>
      <c r="I72" s="219" t="n">
        <f aca="false">SUM(Cічень!I72+Лютий!I72+Березень!I72+Квітень!I72+Травень!I72+Червень!I72+Липень!I72+Серпень!I72+Вересень!I72+Жовтень!I72+Листопад!I72+Грудень!I72)</f>
        <v>0</v>
      </c>
      <c r="J72" s="131" t="n">
        <f aca="false">K72/D72</f>
        <v>90.6533190883191</v>
      </c>
      <c r="K72" s="220" t="n">
        <f aca="false">L72+M72+E72</f>
        <v>318193.15</v>
      </c>
      <c r="L72" s="220" t="n">
        <f aca="false">F72*1163</f>
        <v>0</v>
      </c>
      <c r="M72" s="220" t="n">
        <f aca="false">G72*9.5</f>
        <v>293689.84</v>
      </c>
      <c r="N72" s="221"/>
      <c r="O72" s="20"/>
      <c r="P72" s="21"/>
    </row>
    <row r="73" customFormat="false" ht="15" hidden="false" customHeight="false" outlineLevel="0" collapsed="false">
      <c r="A73" s="129" t="n">
        <v>11</v>
      </c>
      <c r="B73" s="91" t="s">
        <v>79</v>
      </c>
      <c r="C73" s="130" t="n">
        <v>282</v>
      </c>
      <c r="D73" s="130" t="n">
        <v>3225</v>
      </c>
      <c r="E73" s="219" t="n">
        <f aca="false">SUM(Cічень!E73+Лютий!E73+Березень!E73+Квітень!E73+Травень!E73+Червень!E73+Липень!E73+Серпень!E73+Вересень!E73+Жовтень!E73+Листопад!E73+Грудень!E73)</f>
        <v>35331.39</v>
      </c>
      <c r="F73" s="219" t="n">
        <f aca="false">SUM(Cічень!F73+Лютий!F73+Березень!F73+Квітень!F73+Травень!F73+Червень!F73+Липень!F73+Серпень!F73+Вересень!F73+Жовтень!F73+Листопад!F73+Грудень!F73)</f>
        <v>350.33</v>
      </c>
      <c r="G73" s="219" t="n">
        <f aca="false">SUM(Cічень!G73+Лютий!G73+Березень!G73+Квітень!G73+Травень!G73+Червень!G73+Липень!G73+Серпень!G73+Вересень!G73+Жовтень!G73+Листопад!G73+Грудень!G73)</f>
        <v>0</v>
      </c>
      <c r="H73" s="219" t="n">
        <f aca="false">SUM(Cічень!H73+Лютий!H73+Березень!H73+Квітень!H73+Травень!H73+Червень!H73+Липень!H73+Серпень!H73+Вересень!H73+Жовтень!H73+Листопад!H73+Грудень!H73)</f>
        <v>508.81</v>
      </c>
      <c r="I73" s="219" t="n">
        <f aca="false">SUM(Cічень!I73+Лютий!I73+Березень!I73+Квітень!I73+Травень!I73+Червень!I73+Липень!I73+Серпень!I73+Вересень!I73+Жовтень!I73+Листопад!I73+Грудень!I73)</f>
        <v>0</v>
      </c>
      <c r="J73" s="131" t="n">
        <f aca="false">K73/D73</f>
        <v>137.291528682171</v>
      </c>
      <c r="K73" s="220" t="n">
        <f aca="false">L73+M73+E73</f>
        <v>442765.18</v>
      </c>
      <c r="L73" s="220" t="n">
        <f aca="false">F73*1163</f>
        <v>407433.79</v>
      </c>
      <c r="M73" s="220" t="n">
        <f aca="false">G73*9.5</f>
        <v>0</v>
      </c>
      <c r="N73" s="221"/>
      <c r="O73" s="20"/>
      <c r="P73" s="21"/>
    </row>
    <row r="74" customFormat="false" ht="15" hidden="false" customHeight="false" outlineLevel="0" collapsed="false">
      <c r="A74" s="129" t="n">
        <v>12</v>
      </c>
      <c r="B74" s="91" t="s">
        <v>80</v>
      </c>
      <c r="C74" s="130" t="n">
        <v>859</v>
      </c>
      <c r="D74" s="130" t="n">
        <v>3975.1</v>
      </c>
      <c r="E74" s="219" t="n">
        <f aca="false">SUM(Cічень!E74+Лютий!E74+Березень!E74+Квітень!E74+Травень!E74+Червень!E74+Липень!E74+Серпень!E74+Вересень!E74+Жовтень!E74+Листопад!E74+Грудень!E74)</f>
        <v>23659.35</v>
      </c>
      <c r="F74" s="219" t="n">
        <f aca="false">SUM(Cічень!F74+Лютий!F74+Березень!F74+Квітень!F74+Травень!F74+Червень!F74+Липень!F74+Серпень!F74+Вересень!F74+Жовтень!F74+Листопад!F74+Грудень!F74)</f>
        <v>335.8</v>
      </c>
      <c r="G74" s="219" t="n">
        <f aca="false">SUM(Cічень!G74+Лютий!G74+Березень!G74+Квітень!G74+Травень!G74+Червень!G74+Липень!G74+Серпень!G74+Вересень!G74+Жовтень!G74+Листопад!G74+Грудень!G74)</f>
        <v>0</v>
      </c>
      <c r="H74" s="219" t="n">
        <f aca="false">SUM(Cічень!H74+Лютий!H74+Березень!H74+Квітень!H74+Травень!H74+Червень!H74+Липень!H74+Серпень!H74+Вересень!H74+Жовтень!H74+Листопад!H74+Грудень!H74)</f>
        <v>629.42</v>
      </c>
      <c r="I74" s="219" t="n">
        <f aca="false">SUM(Cічень!I74+Лютий!I74+Березень!I74+Квітень!I74+Травень!I74+Червень!I74+Липень!I74+Серпень!I74+Вересень!I74+Жовтень!I74+Листопад!I74+Грудень!I74)</f>
        <v>0</v>
      </c>
      <c r="J74" s="131" t="n">
        <f aca="false">K74/D74</f>
        <v>104.197315790798</v>
      </c>
      <c r="K74" s="220" t="n">
        <f aca="false">L74+M74+E74</f>
        <v>414194.75</v>
      </c>
      <c r="L74" s="220" t="n">
        <f aca="false">F74*1163</f>
        <v>390535.4</v>
      </c>
      <c r="M74" s="220" t="n">
        <f aca="false">G74*9.5</f>
        <v>0</v>
      </c>
      <c r="N74" s="221"/>
      <c r="O74" s="20"/>
      <c r="P74" s="21"/>
    </row>
    <row r="75" customFormat="false" ht="15" hidden="false" customHeight="false" outlineLevel="0" collapsed="false">
      <c r="A75" s="129" t="n">
        <v>13</v>
      </c>
      <c r="B75" s="91" t="s">
        <v>81</v>
      </c>
      <c r="C75" s="130" t="n">
        <v>1502</v>
      </c>
      <c r="D75" s="130" t="n">
        <v>5543.9</v>
      </c>
      <c r="E75" s="219" t="n">
        <f aca="false">SUM(Cічень!E75+Лютий!E75+Березень!E75+Квітень!E75+Травень!E75+Червень!E75+Липень!E75+Серпень!E75+Вересень!E75+Жовтень!E75+Листопад!E75+Грудень!E75)</f>
        <v>36350.82</v>
      </c>
      <c r="F75" s="219" t="n">
        <f aca="false">SUM(Cічень!F75+Лютий!F75+Березень!F75+Квітень!F75+Травень!F75+Червень!F75+Липень!F75+Серпень!F75+Вересень!F75+Жовтень!F75+Листопад!F75+Грудень!F75)</f>
        <v>329.95</v>
      </c>
      <c r="G75" s="219" t="n">
        <f aca="false">SUM(Cічень!G75+Лютий!G75+Березень!G75+Квітень!G75+Травень!G75+Червень!G75+Липень!G75+Серпень!G75+Вересень!G75+Жовтень!G75+Листопад!G75+Грудень!G75)</f>
        <v>0</v>
      </c>
      <c r="H75" s="219" t="n">
        <f aca="false">SUM(Cічень!H75+Лютий!H75+Березень!H75+Квітень!H75+Травень!H75+Червень!H75+Липень!H75+Серпень!H75+Вересень!H75+Жовтень!H75+Листопад!H75+Грудень!H75)</f>
        <v>1093.61</v>
      </c>
      <c r="I75" s="219" t="n">
        <f aca="false">SUM(Cічень!I75+Лютий!I75+Березень!I75+Квітень!I75+Травень!I75+Червень!I75+Липень!I75+Серпень!I75+Вересень!I75+Жовтень!I75+Листопад!I75+Грудень!I75)</f>
        <v>0</v>
      </c>
      <c r="J75" s="131" t="n">
        <f aca="false">K75/D75</f>
        <v>75.7738541459983</v>
      </c>
      <c r="K75" s="220" t="n">
        <f aca="false">L75+M75+E75</f>
        <v>420082.67</v>
      </c>
      <c r="L75" s="220" t="n">
        <f aca="false">F75*1163</f>
        <v>383731.85</v>
      </c>
      <c r="M75" s="220" t="n">
        <f aca="false">G75*9.5</f>
        <v>0</v>
      </c>
      <c r="N75" s="221"/>
      <c r="O75" s="20"/>
      <c r="P75" s="21"/>
    </row>
    <row r="76" customFormat="false" ht="15" hidden="false" customHeight="false" outlineLevel="0" collapsed="false">
      <c r="A76" s="129" t="n">
        <v>14</v>
      </c>
      <c r="B76" s="91" t="s">
        <v>82</v>
      </c>
      <c r="C76" s="130" t="n">
        <v>160</v>
      </c>
      <c r="D76" s="130" t="n">
        <v>1310</v>
      </c>
      <c r="E76" s="219" t="n">
        <f aca="false">SUM(Cічень!E76+Лютий!E76+Березень!E76+Квітень!E76+Травень!E76+Червень!E76+Липень!E76+Серпень!E76+Вересень!E76+Жовтень!E76+Листопад!E76+Грудень!E76)</f>
        <v>12819.42</v>
      </c>
      <c r="F76" s="219" t="n">
        <f aca="false">SUM(Cічень!F76+Лютий!F76+Березень!F76+Квітень!F76+Травень!F76+Червень!F76+Липень!F76+Серпень!F76+Вересень!F76+Жовтень!F76+Листопад!F76+Грудень!F76)</f>
        <v>0</v>
      </c>
      <c r="G76" s="219" t="n">
        <f aca="false">SUM(Cічень!G76+Лютий!G76+Березень!G76+Квітень!G76+Травень!G76+Червень!G76+Липень!G76+Серпень!G76+Вересень!G76+Жовтень!G76+Листопад!G76+Грудень!G76)</f>
        <v>10935.81</v>
      </c>
      <c r="H76" s="219" t="n">
        <f aca="false">SUM(Cічень!H76+Лютий!H76+Березень!H76+Квітень!H76+Травень!H76+Червень!H76+Липень!H76+Серпень!H76+Вересень!H76+Жовтень!H76+Листопад!H76+Грудень!H76)</f>
        <v>139.76</v>
      </c>
      <c r="I76" s="219" t="n">
        <f aca="false">SUM(Cічень!I76+Лютий!I76+Березень!I76+Квітень!I76+Травень!I76+Червень!I76+Липень!I76+Серпень!I76+Вересень!I76+Жовтень!I76+Листопад!I76+Грудень!I76)</f>
        <v>0</v>
      </c>
      <c r="J76" s="131" t="n">
        <f aca="false">K76/D76</f>
        <v>89.0913091603053</v>
      </c>
      <c r="K76" s="220" t="n">
        <f aca="false">L76+M76+E76</f>
        <v>116709.615</v>
      </c>
      <c r="L76" s="220" t="n">
        <f aca="false">F76*1163</f>
        <v>0</v>
      </c>
      <c r="M76" s="220" t="n">
        <f aca="false">G76*9.5</f>
        <v>103890.195</v>
      </c>
      <c r="N76" s="221"/>
      <c r="O76" s="20"/>
      <c r="P76" s="21"/>
    </row>
    <row r="77" customFormat="false" ht="15" hidden="false" customHeight="false" outlineLevel="0" collapsed="false">
      <c r="A77" s="129" t="n">
        <v>15</v>
      </c>
      <c r="B77" s="91" t="s">
        <v>83</v>
      </c>
      <c r="C77" s="130" t="n">
        <v>483</v>
      </c>
      <c r="D77" s="130" t="n">
        <v>3135</v>
      </c>
      <c r="E77" s="219" t="n">
        <f aca="false">SUM(Cічень!E77+Лютий!E77+Березень!E77+Квітень!E77+Травень!E77+Червень!E77+Липень!E77+Серпень!E77+Вересень!E77+Жовтень!E77+Листопад!E77+Грудень!E77)</f>
        <v>60491.63</v>
      </c>
      <c r="F77" s="219" t="n">
        <f aca="false">SUM(Cічень!F77+Лютий!F77+Березень!F77+Квітень!F77+Травень!F77+Червень!F77+Липень!F77+Серпень!F77+Вересень!F77+Жовтень!F77+Листопад!F77+Грудень!F77)</f>
        <v>102.74</v>
      </c>
      <c r="G77" s="219" t="n">
        <f aca="false">SUM(Cічень!G77+Лютий!G77+Березень!G77+Квітень!G77+Травень!G77+Червень!G77+Липень!G77+Серпень!G77+Вересень!G77+Жовтень!G77+Листопад!G77+Грудень!G77)</f>
        <v>2325.82</v>
      </c>
      <c r="H77" s="219" t="n">
        <f aca="false">SUM(Cічень!H77+Лютий!H77+Березень!H77+Квітень!H77+Травень!H77+Червень!H77+Липень!H77+Серпень!H77+Вересень!H77+Жовтень!H77+Листопад!H77+Грудень!H77)</f>
        <v>1391.13</v>
      </c>
      <c r="I77" s="219" t="n">
        <f aca="false">SUM(Cічень!I77+Лютий!I77+Березень!I77+Квітень!I77+Травень!I77+Червень!I77+Липень!I77+Серпень!I77+Вересень!I77+Жовтень!I77+Листопад!I77+Грудень!I77)</f>
        <v>0</v>
      </c>
      <c r="J77" s="131" t="n">
        <f aca="false">K77/D77</f>
        <v>64.4572695374801</v>
      </c>
      <c r="K77" s="220" t="n">
        <f aca="false">L77+M77+E77</f>
        <v>202073.54</v>
      </c>
      <c r="L77" s="220" t="n">
        <f aca="false">F77*1163</f>
        <v>119486.62</v>
      </c>
      <c r="M77" s="220" t="n">
        <f aca="false">G77*9.5</f>
        <v>22095.29</v>
      </c>
      <c r="N77" s="221"/>
      <c r="O77" s="20"/>
      <c r="P77" s="21"/>
    </row>
    <row r="78" customFormat="false" ht="15" hidden="false" customHeight="false" outlineLevel="0" collapsed="false">
      <c r="A78" s="129" t="n">
        <v>16</v>
      </c>
      <c r="B78" s="91" t="s">
        <v>84</v>
      </c>
      <c r="C78" s="130" t="n">
        <v>550</v>
      </c>
      <c r="D78" s="130" t="n">
        <v>1626.9</v>
      </c>
      <c r="E78" s="219" t="n">
        <f aca="false">SUM(Cічень!E78+Лютий!E78+Березень!E78+Квітень!E78+Травень!E78+Червень!E78+Липень!E78+Серпень!E78+Вересень!E78+Жовтень!E78+Листопад!E78+Грудень!E78)</f>
        <v>44669.69</v>
      </c>
      <c r="F78" s="219" t="n">
        <f aca="false">SUM(Cічень!F78+Лютий!F78+Березень!F78+Квітень!F78+Травень!F78+Червень!F78+Липень!F78+Серпень!F78+Вересень!F78+Жовтень!F78+Листопад!F78+Грудень!F78)</f>
        <v>0</v>
      </c>
      <c r="G78" s="219" t="n">
        <f aca="false">SUM(Cічень!G78+Лютий!G78+Березень!G78+Квітень!G78+Травень!G78+Червень!G78+Липень!G78+Серпень!G78+Вересень!G78+Жовтень!G78+Листопад!G78+Грудень!G78)</f>
        <v>8427.74</v>
      </c>
      <c r="H78" s="219" t="n">
        <f aca="false">SUM(Cічень!H78+Лютий!H78+Березень!H78+Квітень!H78+Травень!H78+Червень!H78+Липень!H78+Серпень!H78+Вересень!H78+Жовтень!H78+Листопад!H78+Грудень!H78)</f>
        <v>516.16</v>
      </c>
      <c r="I78" s="219" t="n">
        <f aca="false">SUM(Cічень!I78+Лютий!I78+Березень!I78+Квітень!I78+Травень!I78+Червень!I78+Липень!I78+Серпень!I78+Вересень!I78+Жовтень!I78+Листопад!I78+Грудень!I78)</f>
        <v>0</v>
      </c>
      <c r="J78" s="131" t="n">
        <f aca="false">K78/D78</f>
        <v>76.6692605568873</v>
      </c>
      <c r="K78" s="220" t="n">
        <f aca="false">L78+M78+E78</f>
        <v>124733.22</v>
      </c>
      <c r="L78" s="220" t="n">
        <f aca="false">F78*1163</f>
        <v>0</v>
      </c>
      <c r="M78" s="220" t="n">
        <f aca="false">G78*9.5</f>
        <v>80063.53</v>
      </c>
      <c r="N78" s="221"/>
      <c r="O78" s="20"/>
      <c r="P78" s="21"/>
    </row>
    <row r="79" customFormat="false" ht="15" hidden="false" customHeight="false" outlineLevel="0" collapsed="false">
      <c r="A79" s="129" t="n">
        <v>17</v>
      </c>
      <c r="B79" s="91" t="s">
        <v>85</v>
      </c>
      <c r="C79" s="130" t="n">
        <v>637</v>
      </c>
      <c r="D79" s="130" t="n">
        <v>5302.9</v>
      </c>
      <c r="E79" s="219" t="n">
        <f aca="false">SUM(Cічень!E79+Лютий!E79+Березень!E79+Квітень!E79+Травень!E79+Червень!E79+Липень!E79+Серпень!E79+Вересень!E79+Жовтень!E79+Листопад!E79+Грудень!E79)</f>
        <v>19395.31</v>
      </c>
      <c r="F79" s="219" t="n">
        <f aca="false">SUM(Cічень!F79+Лютий!F79+Березень!F79+Квітень!F79+Травень!F79+Червень!F79+Липень!F79+Серпень!F79+Вересень!F79+Жовтень!F79+Листопад!F79+Грудень!F79)</f>
        <v>332.97</v>
      </c>
      <c r="G79" s="219" t="n">
        <f aca="false">SUM(Cічень!G79+Лютий!G79+Березень!G79+Квітень!G79+Травень!G79+Червень!G79+Липень!G79+Серпень!G79+Вересень!G79+Жовтень!G79+Листопад!G79+Грудень!G79)</f>
        <v>0</v>
      </c>
      <c r="H79" s="219" t="n">
        <f aca="false">SUM(Cічень!H79+Лютий!H79+Березень!H79+Квітень!H79+Травень!H79+Червень!H79+Липень!H79+Серпень!H79+Вересень!H79+Жовтень!H79+Листопад!H79+Грудень!H79)</f>
        <v>559.28</v>
      </c>
      <c r="I79" s="219" t="n">
        <f aca="false">SUM(Cічень!I79+Лютий!I79+Березень!I79+Квітень!I79+Травень!I79+Червень!I79+Липень!I79+Серпень!I79+Вересень!I79+Жовтень!I79+Листопад!I79+Грудень!I79)</f>
        <v>0</v>
      </c>
      <c r="J79" s="131" t="n">
        <f aca="false">K79/D79</f>
        <v>76.682460540459</v>
      </c>
      <c r="K79" s="220" t="n">
        <f aca="false">L79+M79+E79</f>
        <v>406639.42</v>
      </c>
      <c r="L79" s="220" t="n">
        <f aca="false">F79*1163</f>
        <v>387244.11</v>
      </c>
      <c r="M79" s="220" t="n">
        <f aca="false">G79*9.5</f>
        <v>0</v>
      </c>
      <c r="N79" s="221"/>
      <c r="O79" s="20"/>
      <c r="P79" s="21"/>
    </row>
    <row r="80" customFormat="false" ht="15" hidden="false" customHeight="false" outlineLevel="0" collapsed="false">
      <c r="A80" s="129" t="n">
        <v>18</v>
      </c>
      <c r="B80" s="91" t="s">
        <v>86</v>
      </c>
      <c r="C80" s="130" t="n">
        <v>351</v>
      </c>
      <c r="D80" s="130" t="n">
        <v>1314</v>
      </c>
      <c r="E80" s="219" t="n">
        <f aca="false">SUM(Cічень!E80+Лютий!E80+Березень!E80+Квітень!E80+Травень!E80+Червень!E80+Липень!E80+Серпень!E80+Вересень!E80+Жовтень!E80+Листопад!E80+Грудень!E80)</f>
        <v>7942.48</v>
      </c>
      <c r="F80" s="219" t="n">
        <f aca="false">SUM(Cічень!F80+Лютий!F80+Березень!F80+Квітень!F80+Травень!F80+Червень!F80+Липень!F80+Серпень!F80+Вересень!F80+Жовтень!F80+Листопад!F80+Грудень!F80)</f>
        <v>89.07</v>
      </c>
      <c r="G80" s="219" t="n">
        <f aca="false">SUM(Cічень!G80+Лютий!G80+Березень!G80+Квітень!G80+Травень!G80+Червень!G80+Липень!G80+Серпень!G80+Вересень!G80+Жовтень!G80+Листопад!G80+Грудень!G80)</f>
        <v>0</v>
      </c>
      <c r="H80" s="219" t="n">
        <f aca="false">SUM(Cічень!H80+Лютий!H80+Березень!H80+Квітень!H80+Травень!H80+Червень!H80+Липень!H80+Серпень!H80+Вересень!H80+Жовтень!H80+Листопад!H80+Грудень!H80)</f>
        <v>823.27</v>
      </c>
      <c r="I80" s="219" t="n">
        <f aca="false">SUM(Cічень!I80+Лютий!I80+Березень!I80+Квітень!I80+Травень!I80+Червень!I80+Липень!I80+Серпень!I80+Вересень!I80+Жовтень!I80+Листопад!I80+Грудень!I80)</f>
        <v>171.08</v>
      </c>
      <c r="J80" s="131" t="n">
        <f aca="false">K80/D80</f>
        <v>84.8789117199391</v>
      </c>
      <c r="K80" s="220" t="n">
        <f aca="false">L80+M80+E80</f>
        <v>111530.89</v>
      </c>
      <c r="L80" s="220" t="n">
        <f aca="false">F80*1163</f>
        <v>103588.41</v>
      </c>
      <c r="M80" s="220" t="n">
        <f aca="false">G80*9.5</f>
        <v>0</v>
      </c>
      <c r="N80" s="221"/>
      <c r="O80" s="20"/>
      <c r="P80" s="21"/>
    </row>
    <row r="81" customFormat="false" ht="15" hidden="false" customHeight="false" outlineLevel="0" collapsed="false">
      <c r="A81" s="129" t="n">
        <v>19</v>
      </c>
      <c r="B81" s="91" t="s">
        <v>87</v>
      </c>
      <c r="C81" s="130" t="n">
        <v>1270</v>
      </c>
      <c r="D81" s="130" t="n">
        <v>7974.9</v>
      </c>
      <c r="E81" s="219" t="n">
        <f aca="false">SUM(Cічень!E81+Лютий!E81+Березень!E81+Квітень!E81+Травень!E81+Червень!E81+Липень!E81+Серпень!E81+Вересень!E81+Жовтень!E81+Листопад!E81+Грудень!E81)</f>
        <v>22492.53</v>
      </c>
      <c r="F81" s="219" t="n">
        <f aca="false">SUM(Cічень!F81+Лютий!F81+Березень!F81+Квітень!F81+Травень!F81+Червень!F81+Липень!F81+Серпень!F81+Вересень!F81+Жовтень!F81+Листопад!F81+Грудень!F81)</f>
        <v>404.62</v>
      </c>
      <c r="G81" s="219" t="n">
        <f aca="false">SUM(Cічень!G81+Лютий!G81+Березень!G81+Квітень!G81+Травень!G81+Червень!G81+Липень!G81+Серпень!G81+Вересень!G81+Жовтень!G81+Листопад!G81+Грудень!G81)</f>
        <v>0</v>
      </c>
      <c r="H81" s="219" t="n">
        <f aca="false">SUM(Cічень!H81+Лютий!H81+Березень!H81+Квітень!H81+Травень!H81+Червень!H81+Липень!H81+Серпень!H81+Вересень!H81+Жовтень!H81+Листопад!H81+Грудень!H81)</f>
        <v>1154.86</v>
      </c>
      <c r="I81" s="219" t="n">
        <f aca="false">SUM(Cічень!I81+Лютий!I81+Березень!I81+Квітень!I81+Травень!I81+Червень!I81+Липень!I81+Серпень!I81+Вересень!I81+Жовтень!I81+Листопад!I81+Грудень!I81)</f>
        <v>0</v>
      </c>
      <c r="J81" s="131" t="n">
        <f aca="false">K81/D81</f>
        <v>61.8271815320568</v>
      </c>
      <c r="K81" s="220" t="n">
        <f aca="false">L81+M81+E81</f>
        <v>493065.59</v>
      </c>
      <c r="L81" s="220" t="n">
        <f aca="false">F81*1163</f>
        <v>470573.06</v>
      </c>
      <c r="M81" s="220" t="n">
        <f aca="false">G81*9.5</f>
        <v>0</v>
      </c>
      <c r="N81" s="221"/>
      <c r="O81" s="20"/>
      <c r="P81" s="21"/>
    </row>
    <row r="82" customFormat="false" ht="15" hidden="false" customHeight="false" outlineLevel="0" collapsed="false">
      <c r="A82" s="129" t="n">
        <v>20</v>
      </c>
      <c r="B82" s="91" t="s">
        <v>88</v>
      </c>
      <c r="C82" s="130" t="n">
        <v>3610</v>
      </c>
      <c r="D82" s="130" t="n">
        <v>6840.2</v>
      </c>
      <c r="E82" s="219" t="n">
        <f aca="false">SUM(Cічень!E82+Лютий!E82+Березень!E82+Квітень!E82+Травень!E82+Червень!E82+Липень!E82+Серпень!E82+Вересень!E82+Жовтень!E82+Листопад!E82+Грудень!E82)</f>
        <v>69902.94</v>
      </c>
      <c r="F82" s="219" t="n">
        <f aca="false">SUM(Cічень!F82+Лютий!F82+Березень!F82+Квітень!F82+Травень!F82+Червень!F82+Липень!F82+Серпень!F82+Вересень!F82+Жовтень!F82+Листопад!F82+Грудень!F82)</f>
        <v>393.62</v>
      </c>
      <c r="G82" s="219" t="n">
        <f aca="false">SUM(Cічень!G82+Лютий!G82+Березень!G82+Квітень!G82+Травень!G82+Червень!G82+Липень!G82+Серпень!G82+Вересень!G82+Жовтень!G82+Листопад!G82+Грудень!G82)</f>
        <v>0</v>
      </c>
      <c r="H82" s="219" t="n">
        <f aca="false">SUM(Cічень!H82+Лютий!H82+Березень!H82+Квітень!H82+Травень!H82+Червень!H82+Липень!H82+Серпень!H82+Вересень!H82+Жовтень!H82+Листопад!H82+Грудень!H82)</f>
        <v>1226.23</v>
      </c>
      <c r="I82" s="219" t="n">
        <f aca="false">SUM(Cічень!I82+Лютий!I82+Березень!I82+Квітень!I82+Травень!I82+Червень!I82+Липень!I82+Серпень!I82+Вересень!I82+Жовтень!I82+Листопад!I82+Грудень!I82)</f>
        <v>0</v>
      </c>
      <c r="J82" s="131" t="n">
        <f aca="false">K82/D82</f>
        <v>77.1443817432239</v>
      </c>
      <c r="K82" s="220" t="n">
        <f aca="false">L82+M82+E82</f>
        <v>527683</v>
      </c>
      <c r="L82" s="220" t="n">
        <f aca="false">F82*1163</f>
        <v>457780.06</v>
      </c>
      <c r="M82" s="220" t="n">
        <f aca="false">G82*9.5</f>
        <v>0</v>
      </c>
      <c r="N82" s="221"/>
      <c r="O82" s="20"/>
      <c r="P82" s="21"/>
    </row>
    <row r="83" customFormat="false" ht="15" hidden="false" customHeight="false" outlineLevel="0" collapsed="false">
      <c r="A83" s="129" t="n">
        <v>21</v>
      </c>
      <c r="B83" s="91" t="s">
        <v>89</v>
      </c>
      <c r="C83" s="130" t="n">
        <v>560</v>
      </c>
      <c r="D83" s="130" t="n">
        <v>3873</v>
      </c>
      <c r="E83" s="219" t="n">
        <f aca="false">SUM(Cічень!E83+Лютий!E83+Березень!E83+Квітень!E83+Травень!E83+Червень!E83+Липень!E83+Серпень!E83+Вересень!E83+Жовтень!E83+Листопад!E83+Грудень!E83)</f>
        <v>35710.41</v>
      </c>
      <c r="F83" s="219" t="n">
        <f aca="false">SUM(Cічень!F83+Лютий!F83+Березень!F83+Квітень!F83+Травень!F83+Червень!F83+Липень!F83+Серпень!F83+Вересень!F83+Жовтень!F83+Листопад!F83+Грудень!F83)</f>
        <v>106.16</v>
      </c>
      <c r="G83" s="219" t="n">
        <f aca="false">SUM(Cічень!G83+Лютий!G83+Березень!G83+Квітень!G83+Травень!G83+Червень!G83+Липень!G83+Серпень!G83+Вересень!G83+Жовтень!G83+Листопад!G83+Грудень!G83)</f>
        <v>0</v>
      </c>
      <c r="H83" s="219" t="n">
        <f aca="false">SUM(Cічень!H83+Лютий!H83+Березень!H83+Квітень!H83+Травень!H83+Червень!H83+Липень!H83+Серпень!H83+Вересень!H83+Жовтень!H83+Листопад!H83+Грудень!H83)</f>
        <v>0</v>
      </c>
      <c r="I83" s="219" t="n">
        <f aca="false">SUM(Cічень!I83+Лютий!I83+Березень!I83+Квітень!I83+Травень!I83+Червень!I83+Липень!I83+Серпень!I83+Вересень!I83+Жовтень!I83+Листопад!I83+Грудень!I83)</f>
        <v>0</v>
      </c>
      <c r="J83" s="131" t="n">
        <f aca="false">K83/D83</f>
        <v>41.0984998709011</v>
      </c>
      <c r="K83" s="220" t="n">
        <f aca="false">L83+M83+E83</f>
        <v>159174.49</v>
      </c>
      <c r="L83" s="220" t="n">
        <f aca="false">F83*1163</f>
        <v>123464.08</v>
      </c>
      <c r="M83" s="220" t="n">
        <f aca="false">G83*9.5</f>
        <v>0</v>
      </c>
      <c r="N83" s="221"/>
      <c r="O83" s="20"/>
      <c r="P83" s="21"/>
    </row>
    <row r="84" customFormat="false" ht="15" hidden="false" customHeight="false" outlineLevel="0" collapsed="false">
      <c r="A84" s="129" t="n">
        <v>22</v>
      </c>
      <c r="B84" s="91" t="s">
        <v>90</v>
      </c>
      <c r="C84" s="130" t="n">
        <v>275</v>
      </c>
      <c r="D84" s="130" t="n">
        <v>640.7</v>
      </c>
      <c r="E84" s="219" t="n">
        <f aca="false">SUM(Cічень!E84+Лютий!E84+Березень!E84+Квітень!E84+Травень!E84+Червень!E84+Липень!E84+Серпень!E84+Вересень!E84+Жовтень!E84+Листопад!E84+Грудень!E84)</f>
        <v>2460.16</v>
      </c>
      <c r="F84" s="219" t="n">
        <f aca="false">SUM(Cічень!F84+Лютий!F84+Березень!F84+Квітень!F84+Травень!F84+Червень!F84+Липень!F84+Серпень!F84+Вересень!F84+Жовтень!F84+Листопад!F84+Грудень!F84)</f>
        <v>32.2</v>
      </c>
      <c r="G84" s="219" t="n">
        <f aca="false">SUM(Cічень!G84+Лютий!G84+Березень!G84+Квітень!G84+Травень!G84+Червень!G84+Липень!G84+Серпень!G84+Вересень!G84+Жовтень!G84+Листопад!G84+Грудень!G84)</f>
        <v>0</v>
      </c>
      <c r="H84" s="219" t="n">
        <f aca="false">SUM(Cічень!H84+Лютий!H84+Березень!H84+Квітень!H84+Травень!H84+Червень!H84+Липень!H84+Серпень!H84+Вересень!H84+Жовтень!H84+Листопад!H84+Грудень!H84)</f>
        <v>147.02</v>
      </c>
      <c r="I84" s="219" t="n">
        <f aca="false">SUM(Cічень!I84+Лютий!I84+Березень!I84+Квітень!I84+Травень!I84+Червень!I84+Липень!I84+Серпень!I84+Вересень!I84+Жовтень!I84+Листопад!I84+Грудень!I84)</f>
        <v>0</v>
      </c>
      <c r="J84" s="131" t="n">
        <f aca="false">K84/D84</f>
        <v>62.2893085687529</v>
      </c>
      <c r="K84" s="220" t="n">
        <f aca="false">L84+M84+E84</f>
        <v>39908.76</v>
      </c>
      <c r="L84" s="220" t="n">
        <f aca="false">F84*1163</f>
        <v>37448.6</v>
      </c>
      <c r="M84" s="220" t="n">
        <f aca="false">G84*9.5</f>
        <v>0</v>
      </c>
      <c r="N84" s="221"/>
      <c r="O84" s="20"/>
      <c r="P84" s="21"/>
    </row>
    <row r="85" customFormat="false" ht="15" hidden="false" customHeight="false" outlineLevel="0" collapsed="false">
      <c r="A85" s="129" t="n">
        <v>23</v>
      </c>
      <c r="B85" s="91" t="s">
        <v>91</v>
      </c>
      <c r="C85" s="130" t="n">
        <v>1240</v>
      </c>
      <c r="D85" s="130" t="n">
        <v>4778</v>
      </c>
      <c r="E85" s="219" t="n">
        <f aca="false">SUM(Cічень!E85+Лютий!E85+Березень!E85+Квітень!E85+Травень!E85+Червень!E85+Липень!E85+Серпень!E85+Вересень!E85+Жовтень!E85+Листопад!E85+Грудень!E85)</f>
        <v>25301.25</v>
      </c>
      <c r="F85" s="219" t="n">
        <f aca="false">SUM(Cічень!F85+Лютий!F85+Березень!F85+Квітень!F85+Травень!F85+Червень!F85+Липень!F85+Серпень!F85+Вересень!F85+Жовтень!F85+Листопад!F85+Грудень!F85)</f>
        <v>290.25</v>
      </c>
      <c r="G85" s="219" t="n">
        <f aca="false">SUM(Cічень!G85+Лютий!G85+Березень!G85+Квітень!G85+Травень!G85+Червень!G85+Липень!G85+Серпень!G85+Вересень!G85+Жовтень!G85+Листопад!G85+Грудень!G85)</f>
        <v>0</v>
      </c>
      <c r="H85" s="219" t="n">
        <f aca="false">SUM(Cічень!H85+Лютий!H85+Березень!H85+Квітень!H85+Травень!H85+Червень!H85+Липень!H85+Серпень!H85+Вересень!H85+Жовтень!H85+Листопад!H85+Грудень!H85)</f>
        <v>610</v>
      </c>
      <c r="I85" s="219" t="n">
        <f aca="false">SUM(Cічень!I85+Лютий!I85+Березень!I85+Квітень!I85+Травень!I85+Червень!I85+Липень!I85+Серпень!I85+Вересень!I85+Жовтень!I85+Листопад!I85+Грудень!I85)</f>
        <v>0</v>
      </c>
      <c r="J85" s="131" t="n">
        <f aca="false">K85/D85</f>
        <v>75.9443281707828</v>
      </c>
      <c r="K85" s="220" t="n">
        <f aca="false">L85+M85+E85</f>
        <v>362862</v>
      </c>
      <c r="L85" s="220" t="n">
        <f aca="false">F85*1163</f>
        <v>337560.75</v>
      </c>
      <c r="M85" s="220" t="n">
        <f aca="false">G85*9.5</f>
        <v>0</v>
      </c>
      <c r="N85" s="221"/>
      <c r="O85" s="20"/>
      <c r="P85" s="21"/>
    </row>
    <row r="86" customFormat="false" ht="15" hidden="false" customHeight="false" outlineLevel="0" collapsed="false">
      <c r="A86" s="129" t="n">
        <v>24</v>
      </c>
      <c r="B86" s="91" t="s">
        <v>92</v>
      </c>
      <c r="C86" s="130" t="n">
        <v>1411</v>
      </c>
      <c r="D86" s="130" t="n">
        <v>7885.7</v>
      </c>
      <c r="E86" s="219" t="n">
        <f aca="false">SUM(Cічень!E86+Лютий!E86+Березень!E86+Квітень!E86+Травень!E86+Червень!E86+Липень!E86+Серпень!E86+Вересень!E86+Жовтень!E86+Листопад!E86+Грудень!E86)</f>
        <v>55148.07</v>
      </c>
      <c r="F86" s="219" t="n">
        <f aca="false">SUM(Cічень!F86+Лютий!F86+Березень!F86+Квітень!F86+Травень!F86+Червень!F86+Липень!F86+Серпень!F86+Вересень!F86+Жовтень!F86+Листопад!F86+Грудень!F86)</f>
        <v>531.46</v>
      </c>
      <c r="G86" s="219" t="n">
        <f aca="false">SUM(Cічень!G86+Лютий!G86+Березень!G86+Квітень!G86+Травень!G86+Червень!G86+Липень!G86+Серпень!G86+Вересень!G86+Жовтень!G86+Листопад!G86+Грудень!G86)</f>
        <v>0</v>
      </c>
      <c r="H86" s="219" t="n">
        <f aca="false">SUM(Cічень!H86+Лютий!H86+Березень!H86+Квітень!H86+Травень!H86+Червень!H86+Липень!H86+Серпень!H86+Вересень!H86+Жовтень!H86+Листопад!H86+Грудень!H86)</f>
        <v>985.75</v>
      </c>
      <c r="I86" s="219" t="n">
        <f aca="false">SUM(Cічень!I86+Лютий!I86+Березень!I86+Квітень!I86+Травень!I86+Червень!I86+Липень!I86+Серпень!I86+Вересень!I86+Жовтень!I86+Листопад!I86+Грудень!I86)</f>
        <v>113.65</v>
      </c>
      <c r="J86" s="131" t="n">
        <f aca="false">K86/D86</f>
        <v>85.3742914389337</v>
      </c>
      <c r="K86" s="220" t="n">
        <f aca="false">L86+M86+E86</f>
        <v>673236.05</v>
      </c>
      <c r="L86" s="220" t="n">
        <f aca="false">F86*1163</f>
        <v>618087.98</v>
      </c>
      <c r="M86" s="220" t="n">
        <f aca="false">G86*9.5</f>
        <v>0</v>
      </c>
      <c r="N86" s="221"/>
      <c r="O86" s="20"/>
      <c r="P86" s="21"/>
    </row>
    <row r="87" customFormat="false" ht="15" hidden="false" customHeight="false" outlineLevel="0" collapsed="false">
      <c r="A87" s="129" t="n">
        <v>25</v>
      </c>
      <c r="B87" s="91" t="s">
        <v>93</v>
      </c>
      <c r="C87" s="130" t="n">
        <v>1177</v>
      </c>
      <c r="D87" s="130" t="n">
        <v>6951.6</v>
      </c>
      <c r="E87" s="219" t="n">
        <f aca="false">SUM(Cічень!E87+Лютий!E87+Березень!E87+Квітень!E87+Травень!E87+Червень!E87+Липень!E87+Серпень!E87+Вересень!E87+Жовтень!E87+Листопад!E87+Грудень!E87)</f>
        <v>19269.98</v>
      </c>
      <c r="F87" s="219" t="n">
        <f aca="false">SUM(Cічень!F87+Лютий!F87+Березень!F87+Квітень!F87+Травень!F87+Червень!F87+Липень!F87+Серпень!F87+Вересень!F87+Жовтень!F87+Листопад!F87+Грудень!F87)</f>
        <v>395.94</v>
      </c>
      <c r="G87" s="219" t="n">
        <f aca="false">SUM(Cічень!G87+Лютий!G87+Березень!G87+Квітень!G87+Травень!G87+Червень!G87+Липень!G87+Серпень!G87+Вересень!G87+Жовтень!G87+Листопад!G87+Грудень!G87)</f>
        <v>0</v>
      </c>
      <c r="H87" s="219" t="n">
        <f aca="false">SUM(Cічень!H87+Лютий!H87+Березень!H87+Квітень!H87+Травень!H87+Червень!H87+Липень!H87+Серпень!H87+Вересень!H87+Жовтень!H87+Листопад!H87+Грудень!H87)</f>
        <v>491.44</v>
      </c>
      <c r="I87" s="219" t="n">
        <f aca="false">SUM(Cічень!I87+Лютий!I87+Березень!I87+Квітень!I87+Травень!I87+Червень!I87+Липень!I87+Серпень!I87+Вересень!I87+Жовтень!I87+Листопад!I87+Грудень!I87)</f>
        <v>0</v>
      </c>
      <c r="J87" s="131" t="n">
        <f aca="false">K87/D87</f>
        <v>69.0126301858565</v>
      </c>
      <c r="K87" s="220" t="n">
        <f aca="false">L87+M87+E87</f>
        <v>479748.2</v>
      </c>
      <c r="L87" s="220" t="n">
        <f aca="false">F87*1163</f>
        <v>460478.22</v>
      </c>
      <c r="M87" s="220" t="n">
        <f aca="false">G87*9.5</f>
        <v>0</v>
      </c>
      <c r="N87" s="221"/>
      <c r="O87" s="20"/>
      <c r="P87" s="21"/>
    </row>
    <row r="88" customFormat="false" ht="15" hidden="false" customHeight="false" outlineLevel="0" collapsed="false">
      <c r="A88" s="129" t="n">
        <v>26</v>
      </c>
      <c r="B88" s="91" t="s">
        <v>94</v>
      </c>
      <c r="C88" s="130" t="n">
        <v>1365</v>
      </c>
      <c r="D88" s="130" t="n">
        <v>7804.9</v>
      </c>
      <c r="E88" s="219" t="n">
        <f aca="false">SUM(Cічень!E88+Лютий!E88+Березень!E88+Квітень!E88+Травень!E88+Червень!E88+Липень!E88+Серпень!E88+Вересень!E88+Жовтень!E88+Листопад!E88+Грудень!E88)</f>
        <v>24561.96</v>
      </c>
      <c r="F88" s="219" t="n">
        <f aca="false">SUM(Cічень!F88+Лютий!F88+Березень!F88+Квітень!F88+Травень!F88+Червень!F88+Липень!F88+Серпень!F88+Вересень!F88+Жовтень!F88+Листопад!F88+Грудень!F88)</f>
        <v>448.94</v>
      </c>
      <c r="G88" s="219" t="n">
        <f aca="false">SUM(Cічень!G88+Лютий!G88+Березень!G88+Квітень!G88+Травень!G88+Червень!G88+Липень!G88+Серпень!G88+Вересень!G88+Жовтень!G88+Листопад!G88+Грудень!G88)</f>
        <v>0</v>
      </c>
      <c r="H88" s="219" t="n">
        <f aca="false">SUM(Cічень!H88+Лютий!H88+Березень!H88+Квітень!H88+Травень!H88+Червень!H88+Липень!H88+Серпень!H88+Вересень!H88+Жовтень!H88+Листопад!H88+Грудень!H88)</f>
        <v>1851.92</v>
      </c>
      <c r="I88" s="219" t="n">
        <f aca="false">SUM(Cічень!I88+Лютий!I88+Березень!I88+Квітень!I88+Травень!I88+Червень!I88+Липень!I88+Серпень!I88+Вересень!I88+Жовтень!I88+Листопад!I88+Грудень!I88)</f>
        <v>0</v>
      </c>
      <c r="J88" s="131" t="n">
        <f aca="false">K88/D88</f>
        <v>70.0430729413574</v>
      </c>
      <c r="K88" s="220" t="n">
        <f aca="false">L88+M88+E88</f>
        <v>546679.18</v>
      </c>
      <c r="L88" s="220" t="n">
        <f aca="false">F88*1163</f>
        <v>522117.22</v>
      </c>
      <c r="M88" s="220" t="n">
        <f aca="false">G88*9.5</f>
        <v>0</v>
      </c>
      <c r="N88" s="221"/>
      <c r="O88" s="20"/>
      <c r="P88" s="21"/>
    </row>
    <row r="89" customFormat="false" ht="15" hidden="false" customHeight="false" outlineLevel="0" collapsed="false">
      <c r="A89" s="129" t="n">
        <v>27</v>
      </c>
      <c r="B89" s="91" t="s">
        <v>95</v>
      </c>
      <c r="C89" s="130" t="n">
        <v>964</v>
      </c>
      <c r="D89" s="130" t="n">
        <v>6025.7</v>
      </c>
      <c r="E89" s="219" t="n">
        <f aca="false">SUM(Cічень!E89+Лютий!E89+Березень!E89+Квітень!E89+Травень!E89+Червень!E89+Липень!E89+Серпень!E89+Вересень!E89+Жовтень!E89+Листопад!E89+Грудень!E89)</f>
        <v>21208.53</v>
      </c>
      <c r="F89" s="219" t="n">
        <f aca="false">SUM(Cічень!F89+Лютий!F89+Березень!F89+Квітень!F89+Травень!F89+Червень!F89+Липень!F89+Серпень!F89+Вересень!F89+Жовтень!F89+Листопад!F89+Грудень!F89)</f>
        <v>308.28</v>
      </c>
      <c r="G89" s="219" t="n">
        <f aca="false">SUM(Cічень!G89+Лютий!G89+Березень!G89+Квітень!G89+Травень!G89+Червень!G89+Липень!G89+Серпень!G89+Вересень!G89+Жовтень!G89+Листопад!G89+Грудень!G89)</f>
        <v>0</v>
      </c>
      <c r="H89" s="219" t="n">
        <f aca="false">SUM(Cічень!H89+Лютий!H89+Березень!H89+Квітень!H89+Травень!H89+Червень!H89+Липень!H89+Серпень!H89+Вересень!H89+Жовтень!H89+Листопад!H89+Грудень!H89)</f>
        <v>974.81</v>
      </c>
      <c r="I89" s="219" t="n">
        <f aca="false">SUM(Cічень!I89+Лютий!I89+Березень!I89+Квітень!I89+Травень!I89+Червень!I89+Липень!I89+Серпень!I89+Вересень!I89+Жовтень!I89+Листопад!I89+Грудень!I89)</f>
        <v>140.26</v>
      </c>
      <c r="J89" s="131" t="n">
        <f aca="false">K89/D89</f>
        <v>63.0197603597922</v>
      </c>
      <c r="K89" s="220" t="n">
        <f aca="false">L89+M89+E89</f>
        <v>379738.17</v>
      </c>
      <c r="L89" s="220" t="n">
        <f aca="false">F89*1163</f>
        <v>358529.64</v>
      </c>
      <c r="M89" s="220" t="n">
        <f aca="false">G89*9.5</f>
        <v>0</v>
      </c>
      <c r="N89" s="221"/>
      <c r="O89" s="20"/>
      <c r="P89" s="21"/>
    </row>
    <row r="90" customFormat="false" ht="15" hidden="false" customHeight="false" outlineLevel="0" collapsed="false">
      <c r="A90" s="129" t="n">
        <v>28</v>
      </c>
      <c r="B90" s="91" t="s">
        <v>96</v>
      </c>
      <c r="C90" s="130" t="n">
        <v>733</v>
      </c>
      <c r="D90" s="130" t="n">
        <v>5000</v>
      </c>
      <c r="E90" s="219" t="n">
        <f aca="false">SUM(Cічень!E90+Лютий!E90+Березень!E90+Квітень!E90+Травень!E90+Червень!E90+Липень!E90+Серпень!E90+Вересень!E90+Жовтень!E90+Листопад!E90+Грудень!E90)</f>
        <v>15421.73</v>
      </c>
      <c r="F90" s="219" t="n">
        <f aca="false">SUM(Cічень!F90+Лютий!F90+Березень!F90+Квітень!F90+Травень!F90+Червень!F90+Липень!F90+Серпень!F90+Вересень!F90+Жовтень!F90+Листопад!F90+Грудень!F90)</f>
        <v>266.98</v>
      </c>
      <c r="G90" s="219" t="n">
        <f aca="false">SUM(Cічень!G90+Лютий!G90+Березень!G90+Квітень!G90+Травень!G90+Червень!G90+Липень!G90+Серпень!G90+Вересень!G90+Жовтень!G90+Листопад!G90+Грудень!G90)</f>
        <v>0</v>
      </c>
      <c r="H90" s="219" t="n">
        <f aca="false">SUM(Cічень!H90+Лютий!H90+Березень!H90+Квітень!H90+Травень!H90+Червень!H90+Липень!H90+Серпень!H90+Вересень!H90+Жовтень!H90+Листопад!H90+Грудень!H90)</f>
        <v>761.99</v>
      </c>
      <c r="I90" s="219" t="n">
        <f aca="false">SUM(Cічень!I90+Лютий!I90+Березень!I90+Квітень!I90+Травень!I90+Червень!I90+Липень!I90+Серпень!I90+Вересень!I90+Жовтень!I90+Листопад!I90+Грудень!I90)</f>
        <v>196.01</v>
      </c>
      <c r="J90" s="131" t="n">
        <f aca="false">K90/D90</f>
        <v>65.183894</v>
      </c>
      <c r="K90" s="220" t="n">
        <f aca="false">L90+M90+E90</f>
        <v>325919.47</v>
      </c>
      <c r="L90" s="220" t="n">
        <f aca="false">F90*1163</f>
        <v>310497.74</v>
      </c>
      <c r="M90" s="220" t="n">
        <f aca="false">G90*9.5</f>
        <v>0</v>
      </c>
      <c r="N90" s="221"/>
      <c r="O90" s="20"/>
      <c r="P90" s="21"/>
    </row>
    <row r="91" customFormat="false" ht="15" hidden="false" customHeight="false" outlineLevel="0" collapsed="false">
      <c r="A91" s="129" t="n">
        <v>29</v>
      </c>
      <c r="B91" s="91" t="s">
        <v>97</v>
      </c>
      <c r="C91" s="130" t="n">
        <v>1158</v>
      </c>
      <c r="D91" s="130" t="n">
        <v>4140</v>
      </c>
      <c r="E91" s="219" t="n">
        <f aca="false">SUM(Cічень!E91+Лютий!E91+Березень!E91+Квітень!E91+Травень!E91+Червень!E91+Липень!E91+Серпень!E91+Вересень!E91+Жовтень!E91+Листопад!E91+Грудень!E91)</f>
        <v>31718.02</v>
      </c>
      <c r="F91" s="219" t="n">
        <f aca="false">SUM(Cічень!F91+Лютий!F91+Березень!F91+Квітень!F91+Травень!F91+Червень!F91+Липень!F91+Серпень!F91+Вересень!F91+Жовтень!F91+Листопад!F91+Грудень!F91)</f>
        <v>0</v>
      </c>
      <c r="G91" s="219" t="n">
        <f aca="false">SUM(Cічень!G91+Лютий!G91+Березень!G91+Квітень!G91+Травень!G91+Червень!G91+Липень!G91+Серпень!G91+Вересень!G91+Жовтень!G91+Листопад!G91+Грудень!G91)</f>
        <v>23237.46</v>
      </c>
      <c r="H91" s="219" t="n">
        <f aca="false">SUM(Cічень!H91+Лютий!H91+Березень!H91+Квітень!H91+Травень!H91+Червень!H91+Липень!H91+Серпень!H91+Вересень!H91+Жовтень!H91+Листопад!H91+Грудень!H91)</f>
        <v>814.22</v>
      </c>
      <c r="I91" s="219" t="n">
        <f aca="false">SUM(Cічень!I91+Лютий!I91+Березень!I91+Квітень!I91+Травень!I91+Червень!I91+Липень!I91+Серпень!I91+Вересень!I91+Жовтень!I91+Листопад!I91+Грудень!I91)</f>
        <v>0</v>
      </c>
      <c r="J91" s="131" t="n">
        <f aca="false">K91/D91</f>
        <v>60.9840314009662</v>
      </c>
      <c r="K91" s="220" t="n">
        <f aca="false">L91+M91+E91</f>
        <v>252473.89</v>
      </c>
      <c r="L91" s="220" t="n">
        <f aca="false">F91*1163</f>
        <v>0</v>
      </c>
      <c r="M91" s="220" t="n">
        <f aca="false">G91*9.5</f>
        <v>220755.87</v>
      </c>
      <c r="N91" s="221"/>
      <c r="O91" s="20"/>
      <c r="P91" s="21"/>
    </row>
    <row r="92" customFormat="false" ht="15" hidden="false" customHeight="false" outlineLevel="0" collapsed="false">
      <c r="A92" s="129" t="n">
        <v>30</v>
      </c>
      <c r="B92" s="91" t="s">
        <v>98</v>
      </c>
      <c r="C92" s="130" t="n">
        <v>1503</v>
      </c>
      <c r="D92" s="130" t="n">
        <v>9462</v>
      </c>
      <c r="E92" s="219" t="n">
        <f aca="false">SUM(Cічень!E92+Лютий!E92+Березень!E92+Квітень!E92+Травень!E92+Червень!E92+Липень!E92+Серпень!E92+Вересень!E92+Жовтень!E92+Листопад!E92+Грудень!E92)</f>
        <v>32808.72</v>
      </c>
      <c r="F92" s="219" t="n">
        <f aca="false">SUM(Cічень!F92+Лютий!F92+Березень!F92+Квітень!F92+Травень!F92+Червень!F92+Липень!F92+Серпень!F92+Вересень!F92+Жовтень!F92+Листопад!F92+Грудень!F92)</f>
        <v>433.34</v>
      </c>
      <c r="G92" s="219" t="n">
        <f aca="false">SUM(Cічень!G92+Лютий!G92+Березень!G92+Квітень!G92+Травень!G92+Червень!G92+Липень!G92+Серпень!G92+Вересень!G92+Жовтень!G92+Листопад!G92+Грудень!G92)</f>
        <v>0</v>
      </c>
      <c r="H92" s="219" t="n">
        <f aca="false">SUM(Cічень!H92+Лютий!H92+Березень!H92+Квітень!H92+Травень!H92+Червень!H92+Липень!H92+Серпень!H92+Вересень!H92+Жовтень!H92+Листопад!H92+Грудень!H92)</f>
        <v>1016.66</v>
      </c>
      <c r="I92" s="219" t="n">
        <f aca="false">SUM(Cічень!I92+Лютий!I92+Березень!I92+Квітень!I92+Травень!I92+Червень!I92+Липень!I92+Серпень!I92+Вересень!I92+Жовтень!I92+Листопад!I92+Грудень!I92)</f>
        <v>0</v>
      </c>
      <c r="J92" s="131" t="n">
        <f aca="false">K92/D92</f>
        <v>56.7304100612978</v>
      </c>
      <c r="K92" s="220" t="n">
        <f aca="false">L92+M92+E92</f>
        <v>536783.14</v>
      </c>
      <c r="L92" s="220" t="n">
        <f aca="false">F92*1163</f>
        <v>503974.42</v>
      </c>
      <c r="M92" s="220" t="n">
        <f aca="false">G92*9.5</f>
        <v>0</v>
      </c>
      <c r="N92" s="221"/>
      <c r="O92" s="20"/>
      <c r="P92" s="21"/>
    </row>
    <row r="93" customFormat="false" ht="15" hidden="false" customHeight="false" outlineLevel="0" collapsed="false">
      <c r="A93" s="129" t="n">
        <v>31</v>
      </c>
      <c r="B93" s="91" t="s">
        <v>99</v>
      </c>
      <c r="C93" s="130" t="n">
        <v>1401</v>
      </c>
      <c r="D93" s="130" t="n">
        <v>7969.6</v>
      </c>
      <c r="E93" s="219" t="n">
        <f aca="false">SUM(Cічень!E93+Лютий!E93+Березень!E93+Квітень!E93+Травень!E93+Червень!E93+Липень!E93+Серпень!E93+Вересень!E93+Жовтень!E93+Листопад!E93+Грудень!E93)</f>
        <v>34140.49</v>
      </c>
      <c r="F93" s="219" t="n">
        <f aca="false">SUM(Cічень!F93+Лютий!F93+Березень!F93+Квітень!F93+Травень!F93+Червень!F93+Липень!F93+Серпень!F93+Вересень!F93+Жовтень!F93+Листопад!F93+Грудень!F93)</f>
        <v>323.78</v>
      </c>
      <c r="G93" s="219" t="n">
        <f aca="false">SUM(Cічень!G93+Лютий!G93+Березень!G93+Квітень!G93+Травень!G93+Червень!G93+Липень!G93+Серпень!G93+Вересень!G93+Жовтень!G93+Листопад!G93+Грудень!G93)</f>
        <v>0</v>
      </c>
      <c r="H93" s="219" t="n">
        <f aca="false">SUM(Cічень!H93+Лютий!H93+Березень!H93+Квітень!H93+Травень!H93+Червень!H93+Липень!H93+Серпень!H93+Вересень!H93+Жовтень!H93+Листопад!H93+Грудень!H93)</f>
        <v>1110.05</v>
      </c>
      <c r="I93" s="219" t="n">
        <f aca="false">SUM(Cічень!I93+Лютий!I93+Березень!I93+Квітень!I93+Травень!I93+Червень!I93+Липень!I93+Серпень!I93+Вересень!I93+Жовтень!I93+Листопад!I93+Грудень!I93)</f>
        <v>0</v>
      </c>
      <c r="J93" s="131" t="n">
        <f aca="false">K93/D93</f>
        <v>51.5329037843806</v>
      </c>
      <c r="K93" s="220" t="n">
        <f aca="false">L93+M93+E93</f>
        <v>410696.63</v>
      </c>
      <c r="L93" s="220" t="n">
        <f aca="false">F93*1163</f>
        <v>376556.14</v>
      </c>
      <c r="M93" s="220" t="n">
        <f aca="false">G93*9.5</f>
        <v>0</v>
      </c>
      <c r="N93" s="221"/>
      <c r="O93" s="20"/>
      <c r="P93" s="21"/>
    </row>
    <row r="94" customFormat="false" ht="15" hidden="false" customHeight="false" outlineLevel="0" collapsed="false">
      <c r="A94" s="129" t="n">
        <v>32</v>
      </c>
      <c r="B94" s="91" t="s">
        <v>100</v>
      </c>
      <c r="C94" s="130" t="n">
        <v>1776</v>
      </c>
      <c r="D94" s="130" t="n">
        <v>7559.9</v>
      </c>
      <c r="E94" s="219" t="n">
        <f aca="false">SUM(Cічень!E94+Лютий!E94+Березень!E94+Квітень!E94+Травень!E94+Червень!E94+Липень!E94+Серпень!E94+Вересень!E94+Жовтень!E94+Листопад!E94+Грудень!E94)</f>
        <v>40611.57</v>
      </c>
      <c r="F94" s="219" t="n">
        <f aca="false">SUM(Cічень!F94+Лютий!F94+Березень!F94+Квітень!F94+Травень!F94+Червень!F94+Липень!F94+Серпень!F94+Вересень!F94+Жовтень!F94+Листопад!F94+Грудень!F94)</f>
        <v>272.94</v>
      </c>
      <c r="G94" s="219" t="n">
        <f aca="false">SUM(Cічень!G94+Лютий!G94+Березень!G94+Квітень!G94+Травень!G94+Червень!G94+Липень!G94+Серпень!G94+Вересень!G94+Жовтень!G94+Листопад!G94+Грудень!G94)</f>
        <v>0</v>
      </c>
      <c r="H94" s="219" t="n">
        <f aca="false">SUM(Cічень!H94+Лютий!H94+Березень!H94+Квітень!H94+Травень!H94+Червень!H94+Липень!H94+Серпень!H94+Вересень!H94+Жовтень!H94+Листопад!H94+Грудень!H94)</f>
        <v>1114.18</v>
      </c>
      <c r="I94" s="219" t="n">
        <f aca="false">SUM(Cічень!I94+Лютий!I94+Березень!I94+Квітень!I94+Травень!I94+Червень!I94+Липень!I94+Серпень!I94+Вересень!I94+Жовтень!I94+Листопад!I94+Грудень!I94)</f>
        <v>0</v>
      </c>
      <c r="J94" s="131" t="n">
        <f aca="false">K94/D94</f>
        <v>47.3605193190386</v>
      </c>
      <c r="K94" s="220" t="n">
        <f aca="false">L94+M94+E94</f>
        <v>358040.79</v>
      </c>
      <c r="L94" s="220" t="n">
        <f aca="false">F94*1163</f>
        <v>317429.22</v>
      </c>
      <c r="M94" s="220" t="n">
        <f aca="false">G94*9.5</f>
        <v>0</v>
      </c>
      <c r="N94" s="221"/>
      <c r="O94" s="20"/>
      <c r="P94" s="21"/>
    </row>
    <row r="95" customFormat="false" ht="15" hidden="false" customHeight="false" outlineLevel="0" collapsed="false">
      <c r="A95" s="129" t="n">
        <v>33</v>
      </c>
      <c r="B95" s="91" t="s">
        <v>101</v>
      </c>
      <c r="C95" s="130" t="n">
        <v>1550</v>
      </c>
      <c r="D95" s="130" t="n">
        <v>6358.8</v>
      </c>
      <c r="E95" s="219" t="n">
        <f aca="false">SUM(Cічень!E95+Лютий!E95+Березень!E95+Квітень!E95+Травень!E95+Червень!E95+Липень!E95+Серпень!E95+Вересень!E95+Жовтень!E95+Листопад!E95+Грудень!E95)</f>
        <v>30695.62</v>
      </c>
      <c r="F95" s="219" t="n">
        <f aca="false">SUM(Cічень!F95+Лютий!F95+Березень!F95+Квітень!F95+Травень!F95+Червень!F95+Липень!F95+Серпень!F95+Вересень!F95+Жовтень!F95+Листопад!F95+Грудень!F95)</f>
        <v>321.14</v>
      </c>
      <c r="G95" s="219" t="n">
        <f aca="false">SUM(Cічень!G95+Лютий!G95+Березень!G95+Квітень!G95+Травень!G95+Червень!G95+Липень!G95+Серпень!G95+Вересень!G95+Жовтень!G95+Листопад!G95+Грудень!G95)</f>
        <v>0</v>
      </c>
      <c r="H95" s="219" t="n">
        <f aca="false">SUM(Cічень!H95+Лютий!H95+Березень!H95+Квітень!H95+Травень!H95+Червень!H95+Липень!H95+Серпень!H95+Вересень!H95+Жовтень!H95+Листопад!H95+Грудень!H95)</f>
        <v>1726.43</v>
      </c>
      <c r="I95" s="219" t="n">
        <f aca="false">SUM(Cічень!I95+Лютий!I95+Березень!I95+Квітень!I95+Травень!I95+Червень!I95+Липень!I95+Серпень!I95+Вересень!I95+Жовтень!I95+Листопад!I95+Грудень!I95)</f>
        <v>0</v>
      </c>
      <c r="J95" s="131" t="n">
        <f aca="false">K95/D95</f>
        <v>63.562533811411</v>
      </c>
      <c r="K95" s="220" t="n">
        <f aca="false">L95+M95+E95</f>
        <v>404181.44</v>
      </c>
      <c r="L95" s="220" t="n">
        <f aca="false">F95*1163</f>
        <v>373485.82</v>
      </c>
      <c r="M95" s="220" t="n">
        <f aca="false">G95*9.5</f>
        <v>0</v>
      </c>
      <c r="N95" s="221"/>
      <c r="O95" s="20"/>
      <c r="P95" s="21"/>
    </row>
    <row r="96" customFormat="false" ht="15" hidden="false" customHeight="false" outlineLevel="0" collapsed="false">
      <c r="A96" s="129" t="n">
        <v>34</v>
      </c>
      <c r="B96" s="91" t="s">
        <v>102</v>
      </c>
      <c r="C96" s="130" t="n">
        <v>391</v>
      </c>
      <c r="D96" s="130" t="n">
        <v>5626</v>
      </c>
      <c r="E96" s="219" t="n">
        <f aca="false">SUM(Cічень!E96+Лютий!E96+Березень!E96+Квітень!E96+Травень!E96+Червень!E96+Липень!E96+Серпень!E96+Вересень!E96+Жовтень!E96+Листопад!E96+Грудень!E96)</f>
        <v>28386.21</v>
      </c>
      <c r="F96" s="219" t="n">
        <f aca="false">SUM(Cічень!F96+Лютий!F96+Березень!F96+Квітень!F96+Травень!F96+Червень!F96+Липень!F96+Серпень!F96+Вересень!F96+Жовтень!F96+Листопад!F96+Грудень!F96)</f>
        <v>308.14</v>
      </c>
      <c r="G96" s="219" t="n">
        <f aca="false">SUM(Cічень!G96+Лютий!G96+Березень!G96+Квітень!G96+Травень!G96+Червень!G96+Липень!G96+Серпень!G96+Вересень!G96+Жовтень!G96+Листопад!G96+Грудень!G96)</f>
        <v>0</v>
      </c>
      <c r="H96" s="219" t="n">
        <f aca="false">SUM(Cічень!H96+Лютий!H96+Березень!H96+Квітень!H96+Травень!H96+Червень!H96+Липень!H96+Серпень!H96+Вересень!H96+Жовтень!H96+Листопад!H96+Грудень!H96)</f>
        <v>1107.27</v>
      </c>
      <c r="I96" s="219" t="n">
        <f aca="false">SUM(Cічень!I96+Лютий!I96+Березень!I96+Квітень!I96+Травень!I96+Червень!I96+Липень!I96+Серпень!I96+Вересень!I96+Жовтень!I96+Листопад!I96+Грудень!I96)</f>
        <v>0</v>
      </c>
      <c r="J96" s="131" t="n">
        <f aca="false">K96/D96</f>
        <v>68.7438730892286</v>
      </c>
      <c r="K96" s="220" t="n">
        <f aca="false">L96+M96+E96</f>
        <v>386753.03</v>
      </c>
      <c r="L96" s="220" t="n">
        <f aca="false">F96*1163</f>
        <v>358366.82</v>
      </c>
      <c r="M96" s="220" t="n">
        <f aca="false">G96*9.5</f>
        <v>0</v>
      </c>
      <c r="N96" s="221"/>
      <c r="O96" s="20"/>
      <c r="P96" s="21"/>
    </row>
    <row r="97" customFormat="false" ht="15" hidden="false" customHeight="false" outlineLevel="0" collapsed="false">
      <c r="A97" s="129" t="n">
        <v>35</v>
      </c>
      <c r="B97" s="91" t="s">
        <v>103</v>
      </c>
      <c r="C97" s="130" t="n">
        <v>819</v>
      </c>
      <c r="D97" s="130" t="n">
        <v>7454.8</v>
      </c>
      <c r="E97" s="219" t="n">
        <f aca="false">SUM(Cічень!E97+Лютий!E97+Березень!E97+Квітень!E97+Травень!E97+Червень!E97+Липень!E97+Серпень!E97+Вересень!E97+Жовтень!E97+Листопад!E97+Грудень!E97)</f>
        <v>14786.96</v>
      </c>
      <c r="F97" s="219" t="n">
        <f aca="false">SUM(Cічень!F97+Лютий!F97+Березень!F97+Квітень!F97+Травень!F97+Червень!F97+Липень!F97+Серпень!F97+Вересень!F97+Жовтень!F97+Листопад!F97+Грудень!F97)</f>
        <v>302.95</v>
      </c>
      <c r="G97" s="219" t="n">
        <f aca="false">SUM(Cічень!G97+Лютий!G97+Березень!G97+Квітень!G97+Травень!G97+Червень!G97+Липень!G97+Серпень!G97+Вересень!G97+Жовтень!G97+Листопад!G97+Грудень!G97)</f>
        <v>0</v>
      </c>
      <c r="H97" s="219" t="n">
        <f aca="false">SUM(Cічень!H97+Лютий!H97+Березень!H97+Квітень!H97+Травень!H97+Червень!H97+Липень!H97+Серпень!H97+Вересень!H97+Жовтень!H97+Листопад!H97+Грудень!H97)</f>
        <v>1230.16</v>
      </c>
      <c r="I97" s="219" t="n">
        <f aca="false">SUM(Cічень!I97+Лютий!I97+Березень!I97+Квітень!I97+Травень!I97+Червень!I97+Липень!I97+Серпень!I97+Вересень!I97+Жовтень!I97+Листопад!I97+Грудень!I97)</f>
        <v>0</v>
      </c>
      <c r="J97" s="131" t="n">
        <f aca="false">K97/D97</f>
        <v>49.2458295326501</v>
      </c>
      <c r="K97" s="220" t="n">
        <f aca="false">L97+M97+E97</f>
        <v>367117.81</v>
      </c>
      <c r="L97" s="220" t="n">
        <f aca="false">F97*1163</f>
        <v>352330.85</v>
      </c>
      <c r="M97" s="220" t="n">
        <f aca="false">G97*9.5</f>
        <v>0</v>
      </c>
      <c r="N97" s="221"/>
      <c r="O97" s="20"/>
      <c r="P97" s="21"/>
    </row>
    <row r="98" customFormat="false" ht="15" hidden="false" customHeight="false" outlineLevel="0" collapsed="false">
      <c r="A98" s="129" t="n">
        <v>36</v>
      </c>
      <c r="B98" s="91" t="s">
        <v>104</v>
      </c>
      <c r="C98" s="130" t="n">
        <v>627</v>
      </c>
      <c r="D98" s="130" t="n">
        <v>9508</v>
      </c>
      <c r="E98" s="219" t="n">
        <f aca="false">SUM(Cічень!E98+Лютий!E98+Березень!E98+Квітень!E98+Травень!E98+Червень!E98+Липень!E98+Серпень!E98+Вересень!E98+Жовтень!E98+Листопад!E98+Грудень!E98)</f>
        <v>118292.84</v>
      </c>
      <c r="F98" s="219" t="n">
        <f aca="false">SUM(Cічень!F98+Лютий!F98+Березень!F98+Квітень!F98+Травень!F98+Червень!F98+Липень!F98+Серпень!F98+Вересень!F98+Жовтень!F98+Листопад!F98+Грудень!F98)</f>
        <v>280.05</v>
      </c>
      <c r="G98" s="219" t="n">
        <f aca="false">SUM(Cічень!G98+Лютий!G98+Березень!G98+Квітень!G98+Травень!G98+Червень!G98+Липень!G98+Серпень!G98+Вересень!G98+Жовтень!G98+Листопад!G98+Грудень!G98)</f>
        <v>0</v>
      </c>
      <c r="H98" s="219" t="n">
        <f aca="false">SUM(Cічень!H98+Лютий!H98+Березень!H98+Квітень!H98+Травень!H98+Червень!H98+Липень!H98+Серпень!H98+Вересень!H98+Жовтень!H98+Листопад!H98+Грудень!H98)</f>
        <v>1580.36</v>
      </c>
      <c r="I98" s="219" t="n">
        <f aca="false">SUM(Cічень!I98+Лютий!I98+Березень!I98+Квітень!I98+Травень!I98+Червень!I98+Липень!I98+Серпень!I98+Вересень!I98+Жовтень!I98+Листопад!I98+Грудень!I98)</f>
        <v>644.08</v>
      </c>
      <c r="J98" s="131" t="n">
        <f aca="false">K98/D98</f>
        <v>46.696570256626</v>
      </c>
      <c r="K98" s="220" t="n">
        <f aca="false">L98+M98+E98</f>
        <v>443990.99</v>
      </c>
      <c r="L98" s="220" t="n">
        <f aca="false">F98*1163</f>
        <v>325698.15</v>
      </c>
      <c r="M98" s="220" t="n">
        <f aca="false">G98*9.5</f>
        <v>0</v>
      </c>
      <c r="N98" s="221"/>
      <c r="O98" s="20"/>
      <c r="P98" s="21"/>
    </row>
    <row r="99" customFormat="false" ht="15" hidden="false" customHeight="false" outlineLevel="0" collapsed="false">
      <c r="A99" s="129" t="n">
        <v>37</v>
      </c>
      <c r="B99" s="91" t="s">
        <v>105</v>
      </c>
      <c r="C99" s="130" t="n">
        <v>527</v>
      </c>
      <c r="D99" s="130" t="n">
        <v>5073</v>
      </c>
      <c r="E99" s="219" t="n">
        <f aca="false">SUM(Cічень!E99+Лютий!E99+Березень!E99+Квітень!E99+Травень!E99+Червень!E99+Липень!E99+Серпень!E99+Вересень!E99+Жовтень!E99+Листопад!E99+Грудень!E99)</f>
        <v>239147.59</v>
      </c>
      <c r="F99" s="219" t="n">
        <f aca="false">SUM(Cічень!F99+Лютий!F99+Березень!F99+Квітень!F99+Травень!F99+Червень!F99+Липень!F99+Серпень!F99+Вересень!F99+Жовтень!F99+Листопад!F99+Грудень!F99)</f>
        <v>0</v>
      </c>
      <c r="G99" s="219" t="n">
        <f aca="false">SUM(Cічень!G99+Лютий!G99+Березень!G99+Квітень!G99+Травень!G99+Червень!G99+Липень!G99+Серпень!G99+Вересень!G99+Жовтень!G99+Листопад!G99+Грудень!G99)</f>
        <v>0</v>
      </c>
      <c r="H99" s="219" t="n">
        <f aca="false">SUM(Cічень!H99+Лютий!H99+Березень!H99+Квітень!H99+Травень!H99+Червень!H99+Липень!H99+Серпень!H99+Вересень!H99+Жовтень!H99+Листопад!H99+Грудень!H99)</f>
        <v>491.23</v>
      </c>
      <c r="I99" s="219" t="n">
        <f aca="false">SUM(Cічень!I99+Лютий!I99+Березень!I99+Квітень!I99+Травень!I99+Червень!I99+Липень!I99+Серпень!I99+Вересень!I99+Жовтень!I99+Листопад!I99+Грудень!I99)</f>
        <v>0</v>
      </c>
      <c r="J99" s="131" t="n">
        <f aca="false">K99/D99</f>
        <v>47.141255667258</v>
      </c>
      <c r="K99" s="220" t="n">
        <f aca="false">L99+M99+E99</f>
        <v>239147.59</v>
      </c>
      <c r="L99" s="220" t="n">
        <f aca="false">F99*1163</f>
        <v>0</v>
      </c>
      <c r="M99" s="220" t="n">
        <f aca="false">G99*9.5</f>
        <v>0</v>
      </c>
      <c r="N99" s="221"/>
      <c r="O99" s="20"/>
      <c r="P99" s="21"/>
    </row>
    <row r="100" customFormat="false" ht="15" hidden="false" customHeight="false" outlineLevel="0" collapsed="false">
      <c r="A100" s="129" t="n">
        <v>38</v>
      </c>
      <c r="B100" s="91" t="s">
        <v>106</v>
      </c>
      <c r="C100" s="130" t="n">
        <v>1702</v>
      </c>
      <c r="D100" s="130" t="n">
        <v>8678</v>
      </c>
      <c r="E100" s="219" t="n">
        <f aca="false">SUM(Cічень!E100+Лютий!E100+Березень!E100+Квітень!E100+Травень!E100+Червень!E100+Липень!E100+Серпень!E100+Вересень!E100+Жовтень!E100+Листопад!E100+Грудень!E100)</f>
        <v>26189.87</v>
      </c>
      <c r="F100" s="219" t="n">
        <f aca="false">SUM(Cічень!F100+Лютий!F100+Березень!F100+Квітень!F100+Травень!F100+Червень!F100+Липень!F100+Серпень!F100+Вересень!F100+Жовтень!F100+Листопад!F100+Грудень!F100)</f>
        <v>312.9</v>
      </c>
      <c r="G100" s="219" t="n">
        <f aca="false">SUM(Cічень!G100+Лютий!G100+Березень!G100+Квітень!G100+Травень!G100+Червень!G100+Липень!G100+Серпень!G100+Вересень!G100+Жовтень!G100+Листопад!G100+Грудень!G100)</f>
        <v>0</v>
      </c>
      <c r="H100" s="219" t="n">
        <f aca="false">SUM(Cічень!H100+Лютий!H100+Березень!H100+Квітень!H100+Травень!H100+Червень!H100+Липень!H100+Серпень!H100+Вересень!H100+Жовтень!H100+Листопад!H100+Грудень!H100)</f>
        <v>1267.26</v>
      </c>
      <c r="I100" s="219" t="n">
        <f aca="false">SUM(Cічень!I100+Лютий!I100+Березень!I100+Квітень!I100+Травень!I100+Червень!I100+Липень!I100+Серпень!I100+Вересень!I100+Жовтень!I100+Листопад!I100+Грудень!I100)</f>
        <v>0</v>
      </c>
      <c r="J100" s="131" t="n">
        <f aca="false">K100/D100</f>
        <v>44.9518979027426</v>
      </c>
      <c r="K100" s="220" t="n">
        <f aca="false">L100+M100+E100</f>
        <v>390092.57</v>
      </c>
      <c r="L100" s="220" t="n">
        <f aca="false">F100*1163</f>
        <v>363902.7</v>
      </c>
      <c r="M100" s="220" t="n">
        <f aca="false">G100*9.5</f>
        <v>0</v>
      </c>
      <c r="N100" s="221"/>
      <c r="O100" s="20"/>
      <c r="P100" s="21"/>
    </row>
    <row r="101" customFormat="false" ht="15" hidden="false" customHeight="false" outlineLevel="0" collapsed="false">
      <c r="A101" s="129" t="n">
        <v>39</v>
      </c>
      <c r="B101" s="91" t="s">
        <v>107</v>
      </c>
      <c r="C101" s="130" t="n">
        <v>667</v>
      </c>
      <c r="D101" s="130" t="n">
        <v>10267.3</v>
      </c>
      <c r="E101" s="219" t="n">
        <f aca="false">SUM(Cічень!E101+Лютий!E101+Березень!E101+Квітень!E101+Травень!E101+Червень!E101+Липень!E101+Серпень!E101+Вересень!E101+Жовтень!E101+Листопад!E101+Грудень!E101)</f>
        <v>33789.37</v>
      </c>
      <c r="F101" s="219" t="n">
        <f aca="false">SUM(Cічень!F101+Лютий!F101+Березень!F101+Квітень!F101+Травень!F101+Червень!F101+Липень!F101+Серпень!F101+Вересень!F101+Жовтень!F101+Листопад!F101+Грудень!F101)</f>
        <v>242.77</v>
      </c>
      <c r="G101" s="219" t="n">
        <f aca="false">SUM(Cічень!G101+Лютий!G101+Березень!G101+Квітень!G101+Травень!G101+Червень!G101+Липень!G101+Серпень!G101+Вересень!G101+Жовтень!G101+Листопад!G101+Грудень!G101)</f>
        <v>0</v>
      </c>
      <c r="H101" s="219" t="n">
        <f aca="false">SUM(Cічень!H101+Лютий!H101+Березень!H101+Квітень!H101+Травень!H101+Червень!H101+Липень!H101+Серпень!H101+Вересень!H101+Жовтень!H101+Листопад!H101+Грудень!H101)</f>
        <v>1236.93</v>
      </c>
      <c r="I101" s="219" t="n">
        <f aca="false">SUM(Cічень!I101+Лютий!I101+Березень!I101+Квітень!I101+Травень!I101+Червень!I101+Липень!I101+Серпень!I101+Вересень!I101+Жовтень!I101+Листопад!I101+Грудень!I101)</f>
        <v>28.96</v>
      </c>
      <c r="J101" s="131" t="n">
        <f aca="false">K101/D101</f>
        <v>30.7900694437681</v>
      </c>
      <c r="K101" s="220" t="n">
        <f aca="false">L101+M101+E101</f>
        <v>316130.88</v>
      </c>
      <c r="L101" s="220" t="n">
        <f aca="false">F101*1163</f>
        <v>282341.51</v>
      </c>
      <c r="M101" s="220" t="n">
        <f aca="false">G101*9.5</f>
        <v>0</v>
      </c>
      <c r="N101" s="221"/>
      <c r="O101" s="20"/>
      <c r="P101" s="21"/>
    </row>
    <row r="102" customFormat="false" ht="15" hidden="false" customHeight="false" outlineLevel="0" collapsed="false">
      <c r="A102" s="129" t="n">
        <v>40</v>
      </c>
      <c r="B102" s="91" t="s">
        <v>108</v>
      </c>
      <c r="C102" s="130" t="n">
        <v>1824</v>
      </c>
      <c r="D102" s="130" t="n">
        <v>14670</v>
      </c>
      <c r="E102" s="219" t="n">
        <f aca="false">SUM(Cічень!E102+Лютий!E102+Березень!E102+Квітень!E102+Травень!E102+Червень!E102+Липень!E102+Серпень!E102+Вересень!E102+Жовтень!E102+Листопад!E102+Грудень!E102)</f>
        <v>78082.47</v>
      </c>
      <c r="F102" s="219" t="n">
        <f aca="false">SUM(Cічень!F102+Лютий!F102+Березень!F102+Квітень!F102+Травень!F102+Червень!F102+Липень!F102+Серпень!F102+Вересень!F102+Жовтень!F102+Листопад!F102+Грудень!F102)</f>
        <v>235.41</v>
      </c>
      <c r="G102" s="219" t="n">
        <f aca="false">SUM(Cічень!G102+Лютий!G102+Березень!G102+Квітень!G102+Травень!G102+Червень!G102+Липень!G102+Серпень!G102+Вересень!G102+Жовтень!G102+Листопад!G102+Грудень!G102)</f>
        <v>0</v>
      </c>
      <c r="H102" s="219" t="n">
        <f aca="false">SUM(Cічень!H102+Лютий!H102+Березень!H102+Квітень!H102+Травень!H102+Червень!H102+Липень!H102+Серпень!H102+Вересень!H102+Жовтень!H102+Листопад!H102+Грудень!H102)</f>
        <v>2558.97</v>
      </c>
      <c r="I102" s="219" t="n">
        <f aca="false">SUM(Cічень!I102+Лютий!I102+Березень!I102+Квітень!I102+Травень!I102+Червень!I102+Липень!I102+Серпень!I102+Вересень!I102+Жовтень!I102+Листопад!I102+Грудень!I102)</f>
        <v>484.73</v>
      </c>
      <c r="J102" s="131" t="n">
        <f aca="false">K102/D102</f>
        <v>23.9852965235174</v>
      </c>
      <c r="K102" s="220" t="n">
        <f aca="false">L102+M102+E102</f>
        <v>351864.3</v>
      </c>
      <c r="L102" s="220" t="n">
        <f aca="false">F102*1163</f>
        <v>273781.83</v>
      </c>
      <c r="M102" s="220" t="n">
        <f aca="false">G102*9.5</f>
        <v>0</v>
      </c>
      <c r="N102" s="221"/>
      <c r="O102" s="20"/>
      <c r="P102" s="21"/>
    </row>
    <row r="103" customFormat="false" ht="15" hidden="false" customHeight="false" outlineLevel="0" collapsed="false">
      <c r="A103" s="129" t="n">
        <v>41</v>
      </c>
      <c r="B103" s="91" t="s">
        <v>109</v>
      </c>
      <c r="C103" s="130" t="n">
        <v>101</v>
      </c>
      <c r="D103" s="130" t="n">
        <v>763</v>
      </c>
      <c r="E103" s="219" t="n">
        <f aca="false">SUM(Cічень!E103+Лютий!E103+Березень!E103+Квітень!E103+Травень!E103+Червень!E103+Липень!E103+Серпень!E103+Вересень!E103+Жовтень!E103+Листопад!E103+Грудень!E103)</f>
        <v>14324.19</v>
      </c>
      <c r="F103" s="219" t="n">
        <f aca="false">SUM(Cічень!F103+Лютий!F103+Березень!F103+Квітень!F103+Травень!F103+Червень!F103+Липень!F103+Серпень!F103+Вересень!F103+Жовтень!F103+Листопад!F103+Грудень!F103)</f>
        <v>0</v>
      </c>
      <c r="G103" s="219" t="n">
        <f aca="false">SUM(Cічень!G103+Лютий!G103+Березень!G103+Квітень!G103+Травень!G103+Червень!G103+Липень!G103+Серпень!G103+Вересень!G103+Жовтень!G103+Листопад!G103+Грудень!G103)</f>
        <v>0</v>
      </c>
      <c r="H103" s="219" t="n">
        <f aca="false">SUM(Cічень!H103+Лютий!H103+Березень!H103+Квітень!H103+Травень!H103+Червень!H103+Липень!H103+Серпень!H103+Вересень!H103+Жовтень!H103+Листопад!H103+Грудень!H103)</f>
        <v>0</v>
      </c>
      <c r="I103" s="219" t="n">
        <f aca="false">SUM(Cічень!I103+Лютий!I103+Березень!I103+Квітень!I103+Травень!I103+Червень!I103+Липень!I103+Серпень!I103+Вересень!I103+Жовтень!I103+Листопад!I103+Грудень!I103)</f>
        <v>0</v>
      </c>
      <c r="J103" s="131" t="n">
        <f aca="false">K103/D103</f>
        <v>18.7735124508519</v>
      </c>
      <c r="K103" s="220" t="n">
        <f aca="false">L103+M103+E103</f>
        <v>14324.19</v>
      </c>
      <c r="L103" s="220" t="n">
        <f aca="false">F103*1163</f>
        <v>0</v>
      </c>
      <c r="M103" s="220" t="n">
        <f aca="false">G103*9.5</f>
        <v>0</v>
      </c>
      <c r="N103" s="221"/>
      <c r="O103" s="20"/>
      <c r="P103" s="21"/>
    </row>
    <row r="104" customFormat="false" ht="15" hidden="false" customHeight="false" outlineLevel="0" collapsed="false">
      <c r="A104" s="129" t="n">
        <v>42</v>
      </c>
      <c r="B104" s="91" t="s">
        <v>110</v>
      </c>
      <c r="C104" s="130" t="n">
        <v>57</v>
      </c>
      <c r="D104" s="130" t="n">
        <v>626</v>
      </c>
      <c r="E104" s="219" t="n">
        <f aca="false">SUM(Cічень!E104+Лютий!E104+Березень!E104+Квітень!E104+Травень!E104+Червень!E104+Липень!E104+Серпень!E104+Вересень!E104+Жовтень!E104+Листопад!E104+Грудень!E104)</f>
        <v>12842.23</v>
      </c>
      <c r="F104" s="219" t="n">
        <f aca="false">SUM(Cічень!F104+Лютий!F104+Березень!F104+Квітень!F104+Травень!F104+Червень!F104+Липень!F104+Серпень!F104+Вересень!F104+Жовтень!F104+Листопад!F104+Грудень!F104)</f>
        <v>0</v>
      </c>
      <c r="G104" s="219" t="n">
        <f aca="false">SUM(Cічень!G104+Лютий!G104+Березень!G104+Квітень!G104+Травень!G104+Червень!G104+Липень!G104+Серпень!G104+Вересень!G104+Жовтень!G104+Листопад!G104+Грудень!G104)</f>
        <v>0</v>
      </c>
      <c r="H104" s="219" t="n">
        <f aca="false">SUM(Cічень!H104+Лютий!H104+Березень!H104+Квітень!H104+Травень!H104+Червень!H104+Липень!H104+Серпень!H104+Вересень!H104+Жовтень!H104+Листопад!H104+Грудень!H104)</f>
        <v>142.2</v>
      </c>
      <c r="I104" s="219" t="n">
        <f aca="false">SUM(Cічень!I104+Лютий!I104+Березень!I104+Квітень!I104+Травень!I104+Червень!I104+Липень!I104+Серпень!I104+Вересень!I104+Жовтень!I104+Листопад!I104+Грудень!I104)</f>
        <v>0</v>
      </c>
      <c r="J104" s="131" t="n">
        <f aca="false">K104/D104</f>
        <v>20.5147444089457</v>
      </c>
      <c r="K104" s="220" t="n">
        <f aca="false">L104+M104+E104</f>
        <v>12842.23</v>
      </c>
      <c r="L104" s="220" t="n">
        <f aca="false">F104*1163</f>
        <v>0</v>
      </c>
      <c r="M104" s="220" t="n">
        <f aca="false">G104*9.5</f>
        <v>0</v>
      </c>
      <c r="N104" s="221"/>
      <c r="O104" s="20"/>
      <c r="P104" s="21"/>
    </row>
    <row r="105" customFormat="false" ht="15" hidden="false" customHeight="false" outlineLevel="0" collapsed="false">
      <c r="A105" s="129" t="n">
        <v>43</v>
      </c>
      <c r="B105" s="91" t="s">
        <v>111</v>
      </c>
      <c r="C105" s="130" t="n">
        <v>163</v>
      </c>
      <c r="D105" s="130" t="n">
        <v>1947.3</v>
      </c>
      <c r="E105" s="219" t="n">
        <f aca="false">SUM(Cічень!E105+Лютий!E105+Березень!E105+Квітень!E105+Травень!E105+Червень!E105+Липень!E105+Серпень!E105+Вересень!E105+Жовтень!E105+Листопад!E105+Грудень!E105)</f>
        <v>25320.48</v>
      </c>
      <c r="F105" s="219" t="n">
        <f aca="false">SUM(Cічень!F105+Лютий!F105+Березень!F105+Квітень!F105+Травень!F105+Червень!F105+Липень!F105+Серпень!F105+Вересень!F105+Жовтень!F105+Листопад!F105+Грудень!F105)</f>
        <v>0</v>
      </c>
      <c r="G105" s="219" t="n">
        <f aca="false">SUM(Cічень!G105+Лютий!G105+Березень!G105+Квітень!G105+Травень!G105+Червень!G105+Липень!G105+Серпень!G105+Вересень!G105+Жовтень!G105+Листопад!G105+Грудень!G105)</f>
        <v>0</v>
      </c>
      <c r="H105" s="219" t="n">
        <f aca="false">SUM(Cічень!H105+Лютий!H105+Березень!H105+Квітень!H105+Травень!H105+Червень!H105+Липень!H105+Серпень!H105+Вересень!H105+Жовтень!H105+Листопад!H105+Грудень!H105)</f>
        <v>196.94</v>
      </c>
      <c r="I105" s="219" t="n">
        <f aca="false">SUM(Cічень!I105+Лютий!I105+Березень!I105+Квітень!I105+Травень!I105+Червень!I105+Липень!I105+Серпень!I105+Вересень!I105+Жовтень!I105+Листопад!I105+Грудень!I105)</f>
        <v>0</v>
      </c>
      <c r="J105" s="131" t="n">
        <f aca="false">K105/D105</f>
        <v>13.0028655060854</v>
      </c>
      <c r="K105" s="220" t="n">
        <f aca="false">L105+M105+E105</f>
        <v>25320.48</v>
      </c>
      <c r="L105" s="220" t="n">
        <f aca="false">F105*1193</f>
        <v>0</v>
      </c>
      <c r="M105" s="220" t="n">
        <f aca="false">G105*9.5</f>
        <v>0</v>
      </c>
      <c r="N105" s="221"/>
      <c r="O105" s="20"/>
      <c r="P105" s="21"/>
    </row>
    <row r="106" customFormat="false" ht="15.75" hidden="false" customHeight="true" outlineLevel="0" collapsed="false">
      <c r="A106" s="129" t="n">
        <v>44</v>
      </c>
      <c r="B106" s="91" t="s">
        <v>112</v>
      </c>
      <c r="C106" s="130" t="n">
        <v>310</v>
      </c>
      <c r="D106" s="130" t="n">
        <v>1443</v>
      </c>
      <c r="E106" s="219" t="n">
        <f aca="false">SUM(Cічень!E106+Лютий!E106+Березень!E106+Квітень!E106+Травень!E106+Червень!E106+Липень!E106+Серпень!E106+Вересень!E106+Жовтень!E106+Листопад!E106+Грудень!E106)</f>
        <v>3231.96</v>
      </c>
      <c r="F106" s="219" t="n">
        <f aca="false">SUM(Cічень!F106+Лютий!F106+Березень!F106+Квітень!F106+Травень!F106+Червень!F106+Липень!F106+Серпень!F106+Вересень!F106+Жовтень!F106+Листопад!F106+Грудень!F106)</f>
        <v>0</v>
      </c>
      <c r="G106" s="219" t="n">
        <f aca="false">SUM(Cічень!G106+Лютий!G106+Березень!G106+Квітень!G106+Травень!G106+Червень!G106+Липень!G106+Серпень!G106+Вересень!G106+Жовтень!G106+Листопад!G106+Грудень!G106)</f>
        <v>0</v>
      </c>
      <c r="H106" s="219" t="n">
        <f aca="false">SUM(Cічень!H106+Лютий!H106+Березень!H106+Квітень!H106+Травень!H106+Червень!H106+Липень!H106+Серпень!H106+Вересень!H106+Жовтень!H106+Листопад!H106+Грудень!H106)</f>
        <v>0</v>
      </c>
      <c r="I106" s="219" t="n">
        <f aca="false">SUM(Cічень!I106+Лютий!I106+Березень!I106+Квітень!I106+Травень!I106+Червень!I106+Липень!I106+Серпень!I106+Вересень!I106+Жовтень!I106+Листопад!I106+Грудень!I106)</f>
        <v>0</v>
      </c>
      <c r="J106" s="131" t="n">
        <f aca="false">K106/D106</f>
        <v>2.23975051975052</v>
      </c>
      <c r="K106" s="220" t="n">
        <f aca="false">L106+M106+E106</f>
        <v>3231.96</v>
      </c>
      <c r="L106" s="220" t="n">
        <f aca="false">F106*1163</f>
        <v>0</v>
      </c>
      <c r="M106" s="220" t="n">
        <f aca="false">G106*9.5</f>
        <v>0</v>
      </c>
      <c r="N106" s="221"/>
      <c r="O106" s="20"/>
      <c r="P106" s="21"/>
    </row>
    <row r="107" customFormat="false" ht="15.75" hidden="false" customHeight="true" outlineLevel="0" collapsed="false">
      <c r="A107" s="129" t="n">
        <v>45</v>
      </c>
      <c r="B107" s="146" t="s">
        <v>113</v>
      </c>
      <c r="C107" s="130" t="n">
        <v>26</v>
      </c>
      <c r="D107" s="130" t="n">
        <v>154</v>
      </c>
      <c r="E107" s="219" t="n">
        <f aca="false">SUM(Cічень!E107+Лютий!E107+Березень!E107+Квітень!E107+Травень!E107+Червень!E107+Липень!E107+Серпень!E107+Вересень!E107+Жовтень!E107+Листопад!E107+Грудень!E107)</f>
        <v>644.35</v>
      </c>
      <c r="F107" s="219" t="n">
        <f aca="false">SUM(Cічень!F107+Лютий!F107+Березень!F107+Квітень!F107+Травень!F107+Червень!F107+Липень!F107+Серпень!F107+Вересень!F107+Жовтень!F107+Листопад!F107+Грудень!F107)</f>
        <v>0</v>
      </c>
      <c r="G107" s="219" t="n">
        <f aca="false">SUM(Cічень!G107+Лютий!G107+Березень!G107+Квітень!G107+Травень!G107+Червень!G107+Липень!G107+Серпень!G107+Вересень!G107+Жовтень!G107+Листопад!G107+Грудень!G107)</f>
        <v>0</v>
      </c>
      <c r="H107" s="219" t="n">
        <f aca="false">SUM(Cічень!H107+Лютий!H107+Березень!H107+Квітень!H107+Травень!H107+Червень!H107+Липень!H107+Серпень!H107+Вересень!H107+Жовтень!H107+Листопад!H107+Грудень!H107)</f>
        <v>0</v>
      </c>
      <c r="I107" s="219" t="n">
        <f aca="false">SUM(Cічень!I107+Лютий!I107+Березень!I107+Квітень!I107+Травень!I107+Червень!I107+Липень!I107+Серпень!I107+Вересень!I107+Жовтень!I107+Листопад!I107+Грудень!I107)</f>
        <v>0</v>
      </c>
      <c r="J107" s="131" t="n">
        <f aca="false">K107/D107</f>
        <v>4.18409090909091</v>
      </c>
      <c r="K107" s="220" t="n">
        <f aca="false">L107+M107+E107</f>
        <v>644.35</v>
      </c>
      <c r="L107" s="220" t="n">
        <f aca="false">F107*1163</f>
        <v>0</v>
      </c>
      <c r="M107" s="220" t="n">
        <f aca="false">G107*9.5</f>
        <v>0</v>
      </c>
      <c r="N107" s="221"/>
      <c r="O107" s="20"/>
      <c r="P107" s="21"/>
    </row>
    <row r="108" customFormat="false" ht="15" hidden="false" customHeight="false" outlineLevel="0" collapsed="false">
      <c r="A108" s="143"/>
      <c r="B108" s="138" t="s">
        <v>66</v>
      </c>
      <c r="C108" s="139" t="n">
        <f aca="false">SUM(C63:C107)</f>
        <v>37813</v>
      </c>
      <c r="D108" s="139" t="n">
        <f aca="false">SUM(D63:D107)</f>
        <v>212648.49</v>
      </c>
      <c r="E108" s="139" t="n">
        <f aca="false">SUM(E63:E107)</f>
        <v>1609124.17</v>
      </c>
      <c r="F108" s="139" t="n">
        <f aca="false">SUM(F63:F107)</f>
        <v>10075.14</v>
      </c>
      <c r="G108" s="139" t="n">
        <f aca="false">SUM(G63:G107)</f>
        <v>102971.85</v>
      </c>
      <c r="H108" s="139" t="n">
        <f aca="false">SUM(H63:H107)</f>
        <v>37985.84</v>
      </c>
      <c r="I108" s="139" t="n">
        <f aca="false">SUM(I63:I107)</f>
        <v>4797.78</v>
      </c>
      <c r="J108" s="141"/>
      <c r="K108" s="222"/>
      <c r="L108" s="222"/>
      <c r="M108" s="222"/>
      <c r="N108" s="221"/>
      <c r="O108" s="20"/>
    </row>
    <row r="109" customFormat="false" ht="15" hidden="false" customHeight="false" outlineLevel="0" collapsed="false">
      <c r="A109" s="143"/>
      <c r="B109" s="138" t="s">
        <v>67</v>
      </c>
      <c r="C109" s="139"/>
      <c r="D109" s="139"/>
      <c r="E109" s="139"/>
      <c r="F109" s="139"/>
      <c r="G109" s="139"/>
      <c r="H109" s="139"/>
      <c r="I109" s="139"/>
      <c r="J109" s="152" t="n">
        <f aca="false">SUM(J63:J107)/45</f>
        <v>83.8805259693594</v>
      </c>
      <c r="K109" s="222"/>
      <c r="L109" s="222"/>
      <c r="M109" s="222"/>
      <c r="N109" s="221"/>
      <c r="O109" s="20"/>
    </row>
    <row r="110" customFormat="false" ht="13.5" hidden="false" customHeight="true" outlineLevel="0" collapsed="false">
      <c r="A110" s="143"/>
      <c r="B110" s="143" t="s">
        <v>114</v>
      </c>
      <c r="C110" s="143"/>
      <c r="D110" s="143"/>
      <c r="E110" s="139" t="n">
        <f aca="false">E56+E108</f>
        <v>3324268.03</v>
      </c>
      <c r="F110" s="139" t="n">
        <f aca="false">F56+F108</f>
        <v>16024.13</v>
      </c>
      <c r="G110" s="139" t="n">
        <f aca="false">G56+G108</f>
        <v>142728.29</v>
      </c>
      <c r="H110" s="140" t="n">
        <f aca="false">H56+H108</f>
        <v>87683.86</v>
      </c>
      <c r="I110" s="139" t="n">
        <f aca="false">I56+I108</f>
        <v>21378.87</v>
      </c>
      <c r="J110" s="143"/>
      <c r="K110" s="143"/>
      <c r="L110" s="143"/>
      <c r="M110" s="143"/>
      <c r="N110" s="221"/>
      <c r="O110" s="20"/>
    </row>
    <row r="111" customFormat="false" ht="15" hidden="true" customHeight="false" outlineLevel="0" collapsed="false">
      <c r="A111" s="154"/>
      <c r="B111" s="155"/>
      <c r="C111" s="156"/>
      <c r="D111" s="156"/>
      <c r="E111" s="156"/>
      <c r="F111" s="156"/>
      <c r="G111" s="156"/>
      <c r="H111" s="156"/>
      <c r="I111" s="156"/>
      <c r="J111" s="158"/>
      <c r="K111" s="223"/>
      <c r="L111" s="223"/>
      <c r="M111" s="223"/>
      <c r="O111" s="20"/>
    </row>
    <row r="112" customFormat="false" ht="15" hidden="true" customHeight="false" outlineLevel="0" collapsed="false">
      <c r="A112" s="154"/>
      <c r="B112" s="155"/>
      <c r="C112" s="156"/>
      <c r="D112" s="156"/>
      <c r="E112" s="156"/>
      <c r="F112" s="156"/>
      <c r="G112" s="156"/>
      <c r="H112" s="156"/>
      <c r="I112" s="156"/>
      <c r="J112" s="158"/>
      <c r="K112" s="223"/>
      <c r="L112" s="223"/>
      <c r="M112" s="223"/>
      <c r="O112" s="20"/>
    </row>
    <row r="113" customFormat="false" ht="15" hidden="true" customHeight="false" outlineLevel="0" collapsed="false">
      <c r="A113" s="154"/>
      <c r="B113" s="155"/>
      <c r="C113" s="156"/>
      <c r="D113" s="156"/>
      <c r="E113" s="156"/>
      <c r="F113" s="156"/>
      <c r="G113" s="156"/>
      <c r="H113" s="156"/>
      <c r="I113" s="156"/>
      <c r="J113" s="158"/>
      <c r="K113" s="223"/>
      <c r="L113" s="223"/>
      <c r="M113" s="223"/>
      <c r="O113" s="20"/>
    </row>
    <row r="114" customFormat="false" ht="15" hidden="true" customHeight="false" outlineLevel="0" collapsed="false">
      <c r="A114" s="154"/>
      <c r="B114" s="155"/>
      <c r="C114" s="156"/>
      <c r="D114" s="156"/>
      <c r="E114" s="156"/>
      <c r="F114" s="156"/>
      <c r="G114" s="156"/>
      <c r="H114" s="156"/>
      <c r="I114" s="156"/>
      <c r="J114" s="158"/>
      <c r="K114" s="223"/>
      <c r="L114" s="223"/>
      <c r="M114" s="223"/>
      <c r="O114" s="20"/>
    </row>
    <row r="115" customFormat="false" ht="17.25" hidden="false" customHeight="true" outlineLevel="0" collapsed="false">
      <c r="A115" s="154"/>
      <c r="B115" s="155"/>
      <c r="C115" s="156"/>
      <c r="D115" s="156"/>
      <c r="E115" s="156"/>
      <c r="F115" s="156"/>
      <c r="G115" s="156"/>
      <c r="H115" s="156"/>
      <c r="I115" s="156"/>
      <c r="J115" s="158"/>
      <c r="K115" s="223"/>
      <c r="L115" s="223"/>
      <c r="M115" s="223"/>
      <c r="N115" s="221"/>
      <c r="O115" s="20"/>
    </row>
    <row r="116" customFormat="false" ht="10.5" hidden="false" customHeight="true" outlineLevel="0" collapsed="false">
      <c r="A116" s="154"/>
      <c r="B116" s="155"/>
      <c r="C116" s="156"/>
      <c r="D116" s="156"/>
      <c r="E116" s="156"/>
      <c r="F116" s="156"/>
      <c r="G116" s="156"/>
      <c r="H116" s="156"/>
      <c r="I116" s="156"/>
      <c r="J116" s="158"/>
      <c r="K116" s="224"/>
      <c r="L116" s="223"/>
      <c r="M116" s="223"/>
      <c r="N116" s="221"/>
      <c r="O116" s="20"/>
    </row>
    <row r="117" customFormat="false" ht="10.5" hidden="false" customHeight="true" outlineLevel="0" collapsed="false">
      <c r="A117" s="125"/>
      <c r="B117" s="125"/>
      <c r="C117" s="125"/>
      <c r="D117" s="125"/>
      <c r="E117" s="124"/>
      <c r="F117" s="124"/>
      <c r="G117" s="124"/>
      <c r="H117" s="124"/>
      <c r="I117" s="124"/>
      <c r="J117" s="124"/>
      <c r="K117" s="125"/>
      <c r="L117" s="125"/>
      <c r="M117" s="125"/>
      <c r="N117" s="221"/>
      <c r="O117" s="20"/>
    </row>
    <row r="118" customFormat="false" ht="24.75" hidden="false" customHeight="true" outlineLevel="0" collapsed="false">
      <c r="A118" s="126" t="s">
        <v>1</v>
      </c>
      <c r="B118" s="127" t="s">
        <v>2</v>
      </c>
      <c r="C118" s="127" t="s">
        <v>3</v>
      </c>
      <c r="D118" s="127" t="s">
        <v>4</v>
      </c>
      <c r="E118" s="127" t="s">
        <v>5</v>
      </c>
      <c r="F118" s="127"/>
      <c r="G118" s="127"/>
      <c r="H118" s="127"/>
      <c r="I118" s="127"/>
      <c r="J118" s="127" t="s">
        <v>6</v>
      </c>
      <c r="K118" s="127" t="s">
        <v>7</v>
      </c>
      <c r="L118" s="127"/>
      <c r="M118" s="127"/>
      <c r="N118" s="221"/>
      <c r="O118" s="20"/>
    </row>
    <row r="119" customFormat="false" ht="35.05" hidden="false" customHeight="false" outlineLevel="0" collapsed="false">
      <c r="A119" s="126"/>
      <c r="B119" s="127"/>
      <c r="C119" s="127"/>
      <c r="D119" s="127"/>
      <c r="E119" s="127" t="s">
        <v>8</v>
      </c>
      <c r="F119" s="127" t="s">
        <v>9</v>
      </c>
      <c r="G119" s="127" t="s">
        <v>10</v>
      </c>
      <c r="H119" s="127" t="s">
        <v>11</v>
      </c>
      <c r="I119" s="127" t="s">
        <v>12</v>
      </c>
      <c r="J119" s="127"/>
      <c r="K119" s="127" t="s">
        <v>13</v>
      </c>
      <c r="L119" s="127" t="s">
        <v>14</v>
      </c>
      <c r="M119" s="127" t="s">
        <v>15</v>
      </c>
      <c r="N119" s="221"/>
      <c r="O119" s="20"/>
    </row>
    <row r="120" customFormat="false" ht="15" hidden="false" customHeight="false" outlineLevel="0" collapsed="false">
      <c r="A120" s="161" t="s">
        <v>115</v>
      </c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221"/>
      <c r="O120" s="20"/>
    </row>
    <row r="121" customFormat="false" ht="23.85" hidden="false" customHeight="false" outlineLevel="0" collapsed="false">
      <c r="A121" s="162" t="n">
        <v>1</v>
      </c>
      <c r="B121" s="91" t="s">
        <v>116</v>
      </c>
      <c r="C121" s="92" t="n">
        <v>14</v>
      </c>
      <c r="D121" s="163" t="n">
        <v>31</v>
      </c>
      <c r="E121" s="225" t="n">
        <f aca="false">SUM(Cічень!E121+Лютий!E121+Березень!E121+Квітень!E121+Травень!E121+Червень!E121+Липень!E121+Серпень!E121+Вересень!E121+Жовтень!E121+Листопад!E120+Грудень!E120)</f>
        <v>180.08</v>
      </c>
      <c r="F121" s="225" t="n">
        <f aca="false">SUM(Cічень!F121+Лютий!F121+Березень!F121+Квітень!F121+Травень!F121+Червень!F121+Липень!F121+Серпень!F121+Вересень!F121+Жовтень!F121+Листопад!F120+Грудень!F120)</f>
        <v>0</v>
      </c>
      <c r="G121" s="225" t="n">
        <f aca="false">SUM(Cічень!G121+Лютий!G121+Березень!G121+Квітень!G121+Травень!G121+Червень!G121+Липень!G121+Серпень!G121+Вересень!G121+Жовтень!G121+Листопад!G120+Грудень!G120)</f>
        <v>1756.6</v>
      </c>
      <c r="H121" s="225" t="n">
        <f aca="false">SUM(Cічень!H121+Лютий!H121+Березень!H121+Квітень!H121+Травень!H121+Червень!H121+Липень!H121+Серпень!H121+Вересень!H121+Жовтень!H121+Листопад!H120+Грудень!H120)</f>
        <v>0</v>
      </c>
      <c r="I121" s="225" t="n">
        <f aca="false">SUM(Cічень!I121+Лютий!I121+Березень!I121+Квітень!I121+Травень!I121+Червень!I121+Липень!I121+Серпень!I121+Вересень!I121+Жовтень!I121+Листопад!I120+Грудень!I120)</f>
        <v>0</v>
      </c>
      <c r="J121" s="164" t="n">
        <f aca="false">K121/D121</f>
        <v>544.121935483871</v>
      </c>
      <c r="K121" s="226" t="n">
        <f aca="false">L121+M121+E121</f>
        <v>16867.78</v>
      </c>
      <c r="L121" s="226" t="n">
        <f aca="false">F121*1163</f>
        <v>0</v>
      </c>
      <c r="M121" s="226" t="n">
        <f aca="false">G121*9.5</f>
        <v>16687.7</v>
      </c>
      <c r="N121" s="221"/>
      <c r="O121" s="20"/>
    </row>
    <row r="122" customFormat="false" ht="16.5" hidden="false" customHeight="true" outlineLevel="0" collapsed="false">
      <c r="A122" s="162" t="n">
        <v>2</v>
      </c>
      <c r="B122" s="91" t="s">
        <v>117</v>
      </c>
      <c r="C122" s="92" t="n">
        <v>20</v>
      </c>
      <c r="D122" s="163" t="n">
        <v>91.3</v>
      </c>
      <c r="E122" s="225" t="n">
        <f aca="false">SUM(Cічень!E122+Лютий!E122+Березень!E122+Квітень!E122+Травень!E122+Червень!E122+Липень!E122+Серпень!E122+Вересень!E122+Жовтень!E122+Листопад!E121+Грудень!E121)</f>
        <v>3509.4</v>
      </c>
      <c r="F122" s="225" t="n">
        <f aca="false">SUM(Cічень!F122+Лютий!F122+Березень!F122+Квітень!F122+Травень!F122+Червень!F122+Липень!F122+Серпень!F122+Вересень!F122+Жовтень!F122+Листопад!F121+Грудень!F121)</f>
        <v>0</v>
      </c>
      <c r="G122" s="225" t="n">
        <f aca="false">SUM(Cічень!G122+Лютий!G122+Березень!G122+Квітень!G122+Травень!G122+Червень!G122+Липень!G122+Серпень!G122+Вересень!G122+Жовтень!G122+Листопад!G121+Грудень!G121)</f>
        <v>1343.4</v>
      </c>
      <c r="H122" s="225" t="n">
        <f aca="false">SUM(Cічень!H122+Лютий!H122+Березень!H122+Квітень!H122+Травень!H122+Червень!H122+Липень!H122+Серпень!H122+Вересень!H122+Жовтень!H122+Листопад!H121+Грудень!H121)</f>
        <v>0</v>
      </c>
      <c r="I122" s="225" t="n">
        <f aca="false">SUM(Cічень!I122+Лютий!I122+Березень!I122+Квітень!I122+Травень!I122+Червень!I122+Липень!I122+Серпень!I122+Вересень!I122+Жовтень!I122+Листопад!I121+Грудень!I121)</f>
        <v>0</v>
      </c>
      <c r="J122" s="166" t="n">
        <f aca="false">K122/D122</f>
        <v>178.222343921139</v>
      </c>
      <c r="K122" s="226" t="n">
        <f aca="false">L122+M122+E122</f>
        <v>16271.7</v>
      </c>
      <c r="L122" s="226" t="n">
        <f aca="false">F122*1163</f>
        <v>0</v>
      </c>
      <c r="M122" s="226" t="n">
        <f aca="false">G122*9.5</f>
        <v>12762.3</v>
      </c>
      <c r="N122" s="221"/>
      <c r="O122" s="20"/>
    </row>
    <row r="123" customFormat="false" ht="23.85" hidden="false" customHeight="false" outlineLevel="0" collapsed="false">
      <c r="A123" s="162" t="n">
        <v>3</v>
      </c>
      <c r="B123" s="91" t="s">
        <v>227</v>
      </c>
      <c r="C123" s="167"/>
      <c r="D123" s="92" t="n">
        <v>537.4</v>
      </c>
      <c r="E123" s="225" t="n">
        <f aca="false">SUM(Cічень!E123+Лютий!E123+Березень!E123+Квітень!E123+Травень!E123+Червень!E123+Липень!E123+Серпень!E123+Вересень!E123+Жовтень!E123+Листопад!E122+Грудень!E122)</f>
        <v>19025.78</v>
      </c>
      <c r="F123" s="225" t="n">
        <f aca="false">SUM(Cічень!F123+Лютий!F123+Березень!F123+Квітень!F123+Травень!F123+Червень!F123+Липень!F123+Серпень!F123+Вересень!F123+Жовтень!F123+Листопад!F122+Грудень!F122)</f>
        <v>51.27</v>
      </c>
      <c r="G123" s="225" t="n">
        <f aca="false">SUM(Cічень!G123+Лютий!G123+Березень!G123+Квітень!G123+Травень!G123+Червень!G123+Липень!G123+Серпень!G123+Вересень!G123+Жовтень!G123+Листопад!G122+Грудень!G122)</f>
        <v>0</v>
      </c>
      <c r="H123" s="225" t="n">
        <f aca="false">SUM(Cічень!H123+Лютий!H123+Березень!H123+Квітень!H123+Травень!H123+Червень!H123+Липень!H123+Серпень!H123+Вересень!H123+Жовтень!H123+Листопад!H122+Грудень!H122)</f>
        <v>311.75</v>
      </c>
      <c r="I123" s="225" t="n">
        <f aca="false">SUM(Cічень!I123+Лютий!I123+Березень!I123+Квітень!I123+Травень!I123+Червень!I123+Липень!I123+Серпень!I123+Вересень!I123+Жовтень!I123+Листопад!I122+Грудень!I122)</f>
        <v>0</v>
      </c>
      <c r="J123" s="166" t="n">
        <f aca="false">K123/D123</f>
        <v>146.358001488649</v>
      </c>
      <c r="K123" s="226" t="n">
        <f aca="false">L123+M123+E123</f>
        <v>78652.79</v>
      </c>
      <c r="L123" s="226" t="n">
        <f aca="false">F123*1163</f>
        <v>59627.01</v>
      </c>
      <c r="M123" s="226" t="n">
        <f aca="false">G123*9.5</f>
        <v>0</v>
      </c>
      <c r="N123" s="221"/>
      <c r="O123" s="20"/>
    </row>
    <row r="124" customFormat="false" ht="23.85" hidden="false" customHeight="false" outlineLevel="0" collapsed="false">
      <c r="A124" s="162" t="n">
        <v>4</v>
      </c>
      <c r="B124" s="91" t="s">
        <v>119</v>
      </c>
      <c r="C124" s="92" t="n">
        <v>700</v>
      </c>
      <c r="D124" s="163" t="n">
        <v>679</v>
      </c>
      <c r="E124" s="225" t="n">
        <f aca="false">SUM(Cічень!E124+Лютий!E124+Березень!E124+Квітень!E124+Травень!E124+Червень!E124+Липень!E124+Серпень!E124+Вересень!E124+Жовтень!E124+Листопад!E123+Грудень!E123)</f>
        <v>16317.36</v>
      </c>
      <c r="F124" s="225" t="n">
        <f aca="false">SUM(Cічень!F124+Лютий!F124+Березень!F124+Квітень!F124+Травень!F124+Червень!F124+Липень!F124+Серпень!F124+Вересень!F124+Жовтень!F124+Листопад!F123+Грудень!F123)</f>
        <v>0</v>
      </c>
      <c r="G124" s="225" t="n">
        <f aca="false">SUM(Cічень!G124+Лютий!G124+Березень!G124+Квітень!G124+Травень!G124+Червень!G124+Липень!G124+Серпень!G124+Вересень!G124+Жовтень!G124+Листопад!G123+Грудень!G123)</f>
        <v>9596.25</v>
      </c>
      <c r="H124" s="225" t="n">
        <f aca="false">SUM(Cічень!H124+Лютий!H124+Березень!H124+Квітень!H124+Травень!H124+Червень!H124+Липень!H124+Серпень!H124+Вересень!H124+Жовтень!H124+Листопад!H123+Грудень!H123)</f>
        <v>0</v>
      </c>
      <c r="I124" s="225" t="n">
        <f aca="false">SUM(Cічень!I124+Лютий!I124+Березень!I124+Квітень!I124+Травень!I124+Червень!I124+Липень!I124+Серпень!I124+Вересень!I124+Жовтень!I124+Листопад!I123+Грудень!I123)</f>
        <v>0</v>
      </c>
      <c r="J124" s="166" t="n">
        <f aca="false">K124/D124</f>
        <v>158.294160530191</v>
      </c>
      <c r="K124" s="226" t="n">
        <f aca="false">L124+M124+E124</f>
        <v>107481.735</v>
      </c>
      <c r="L124" s="226" t="n">
        <f aca="false">F124*1163</f>
        <v>0</v>
      </c>
      <c r="M124" s="226" t="n">
        <f aca="false">G124*9.5</f>
        <v>91164.375</v>
      </c>
      <c r="N124" s="221"/>
      <c r="O124" s="20"/>
    </row>
    <row r="125" customFormat="false" ht="24" hidden="false" customHeight="true" outlineLevel="0" collapsed="false">
      <c r="A125" s="162" t="n">
        <v>5</v>
      </c>
      <c r="B125" s="91" t="s">
        <v>120</v>
      </c>
      <c r="C125" s="92" t="n">
        <v>100</v>
      </c>
      <c r="D125" s="92" t="n">
        <v>2559.4</v>
      </c>
      <c r="E125" s="225" t="n">
        <f aca="false">SUM(Cічень!E125+Лютий!E125+Березень!E125+Квітень!E125+Травень!E125+Червень!E125+Липень!E125+Серпень!E125+Вересень!E125+Жовтень!E125+Листопад!E124+Грудень!E124)</f>
        <v>131978.81</v>
      </c>
      <c r="F125" s="225" t="n">
        <f aca="false">SUM(Cічень!F125+Лютий!F125+Березень!F125+Квітень!F125+Травень!F125+Червень!F125+Липень!F125+Серпень!F125+Вересень!F125+Жовтень!F125+Листопад!F124+Грудень!F124)</f>
        <v>191.11</v>
      </c>
      <c r="G125" s="225" t="n">
        <f aca="false">SUM(Cічень!G125+Лютий!G125+Березень!G125+Квітень!G125+Травень!G125+Червень!G125+Липень!G125+Серпень!G125+Вересень!G125+Жовтень!G125+Листопад!G124+Грудень!G124)</f>
        <v>0</v>
      </c>
      <c r="H125" s="225" t="n">
        <f aca="false">SUM(Cічень!H125+Лютий!H125+Березень!H125+Квітень!H125+Травень!H125+Червень!H125+Липень!H125+Серпень!H125+Вересень!H125+Жовтень!H125+Листопад!H124+Грудень!H124)</f>
        <v>1384.8</v>
      </c>
      <c r="I125" s="225" t="n">
        <f aca="false">SUM(Cічень!I125+Лютий!I125+Березень!I125+Квітень!I125+Травень!I125+Червень!I125+Липень!I125+Серпень!I125+Вересень!I125+Жовтень!I125+Листопад!I124+Грудень!I124)</f>
        <v>0</v>
      </c>
      <c r="J125" s="166" t="n">
        <f aca="false">K125/D125</f>
        <v>138.407337657263</v>
      </c>
      <c r="K125" s="226" t="n">
        <f aca="false">L125+M125+E125</f>
        <v>354239.74</v>
      </c>
      <c r="L125" s="226" t="n">
        <f aca="false">F125*1163</f>
        <v>222260.93</v>
      </c>
      <c r="M125" s="226" t="n">
        <f aca="false">G125*9.5</f>
        <v>0</v>
      </c>
      <c r="N125" s="221"/>
      <c r="O125" s="20"/>
    </row>
    <row r="126" customFormat="false" ht="24.75" hidden="false" customHeight="true" outlineLevel="0" collapsed="false">
      <c r="A126" s="162" t="n">
        <v>6</v>
      </c>
      <c r="B126" s="91" t="s">
        <v>121</v>
      </c>
      <c r="C126" s="92" t="n">
        <v>30</v>
      </c>
      <c r="D126" s="163" t="n">
        <v>137.5</v>
      </c>
      <c r="E126" s="225" t="n">
        <f aca="false">SUM(Cічень!E126+Лютий!E126+Березень!E126+Квітень!E126+Травень!E126+Червень!E126+Липень!E126+Серпень!E126+Вересень!E126+Жовтень!E126+Листопад!E125+Грудень!E125)</f>
        <v>3645.19</v>
      </c>
      <c r="F126" s="225" t="n">
        <f aca="false">SUM(Cічень!F126+Лютий!F126+Березень!F126+Квітень!F126+Травень!F126+Червень!F126+Липень!F126+Серпень!F126+Вересень!F126+Жовтень!F126+Листопад!F125+Грудень!F125)</f>
        <v>0</v>
      </c>
      <c r="G126" s="225" t="n">
        <f aca="false">SUM(Cічень!G126+Лютий!G126+Березень!G126+Квітень!G126+Травень!G126+Червень!G126+Липень!G126+Серпень!G126+Вересень!G126+Жовтень!G126+Листопад!G125+Грудень!G125)</f>
        <v>1247.12</v>
      </c>
      <c r="H126" s="225" t="n">
        <f aca="false">SUM(Cічень!H126+Лютий!H126+Березень!H126+Квітень!H126+Травень!H126+Червень!H126+Липень!H126+Серпень!H126+Вересень!H126+Жовтень!H126+Листопад!H125+Грудень!H125)</f>
        <v>0</v>
      </c>
      <c r="I126" s="225" t="n">
        <f aca="false">SUM(Cічень!I126+Лютий!I126+Березень!I126+Квітень!I126+Травень!I126+Червень!I126+Липень!I126+Серпень!I126+Вересень!I126+Жовтень!I126+Листопад!I125+Грудень!I125)</f>
        <v>0</v>
      </c>
      <c r="J126" s="166" t="n">
        <f aca="false">K126/D126</f>
        <v>112.675127272727</v>
      </c>
      <c r="K126" s="226" t="n">
        <f aca="false">L126+M126+E126</f>
        <v>15492.83</v>
      </c>
      <c r="L126" s="226" t="n">
        <f aca="false">F126*1163</f>
        <v>0</v>
      </c>
      <c r="M126" s="226" t="n">
        <f aca="false">G126*9.5</f>
        <v>11847.64</v>
      </c>
      <c r="N126" s="221"/>
      <c r="O126" s="20"/>
    </row>
    <row r="127" customFormat="false" ht="23.85" hidden="false" customHeight="false" outlineLevel="0" collapsed="false">
      <c r="A127" s="162" t="n">
        <v>7</v>
      </c>
      <c r="B127" s="91" t="s">
        <v>228</v>
      </c>
      <c r="C127" s="92" t="n">
        <v>49</v>
      </c>
      <c r="D127" s="163" t="n">
        <v>675.6</v>
      </c>
      <c r="E127" s="225" t="n">
        <f aca="false">SUM(Cічень!E127+Лютий!E127+Березень!E127+Квітень!E127+Травень!E127+Червень!E127+Липень!E127+Серпень!E127+Вересень!E127+Жовтень!E127+Листопад!E126+Грудень!E126)</f>
        <v>69631.51</v>
      </c>
      <c r="F127" s="225" t="n">
        <f aca="false">SUM(Cічень!F127+Лютий!F127+Березень!F127+Квітень!F127+Травень!F127+Червень!F127+Липень!F127+Серпень!F127+Вересень!F127+Жовтень!F127+Листопад!F126+Грудень!F126)</f>
        <v>0</v>
      </c>
      <c r="G127" s="225" t="n">
        <f aca="false">SUM(Cічень!G127+Лютий!G127+Березень!G127+Квітень!G127+Травень!G127+Червень!G127+Липень!G127+Серпень!G127+Вересень!G127+Жовтень!G127+Листопад!G126+Грудень!G126)</f>
        <v>5298.42</v>
      </c>
      <c r="H127" s="225" t="n">
        <f aca="false">SUM(Cічень!H127+Лютий!H127+Березень!H127+Квітень!H127+Травень!H127+Червень!H127+Липень!H127+Серпень!H127+Вересень!H127+Жовтень!H127+Листопад!H126+Грудень!H126)</f>
        <v>464.28</v>
      </c>
      <c r="I127" s="225" t="n">
        <f aca="false">SUM(Cічень!I127+Лютий!I127+Березень!I127+Квітень!I127+Травень!I127+Червень!I127+Липень!I127+Серпень!I127+Вересень!I127+Жовтень!I127+Листопад!I126+Грудень!I126)</f>
        <v>0</v>
      </c>
      <c r="J127" s="166" t="n">
        <f aca="false">K127/D127</f>
        <v>177.570307874482</v>
      </c>
      <c r="K127" s="226" t="n">
        <f aca="false">L127+M127+E127</f>
        <v>119966.5</v>
      </c>
      <c r="L127" s="226" t="n">
        <f aca="false">F127*1163</f>
        <v>0</v>
      </c>
      <c r="M127" s="226" t="n">
        <f aca="false">G127*9.5</f>
        <v>50334.99</v>
      </c>
      <c r="N127" s="221"/>
      <c r="O127" s="20"/>
    </row>
    <row r="128" customFormat="false" ht="23.85" hidden="false" customHeight="false" outlineLevel="0" collapsed="false">
      <c r="A128" s="162" t="n">
        <v>8</v>
      </c>
      <c r="B128" s="91" t="s">
        <v>123</v>
      </c>
      <c r="C128" s="92" t="n">
        <v>200</v>
      </c>
      <c r="D128" s="163" t="n">
        <v>1185.9</v>
      </c>
      <c r="E128" s="225" t="n">
        <f aca="false">SUM(Cічень!E128+Лютий!E128+Березень!E128+Квітень!E128+Травень!E128+Червень!E128+Липень!E128+Серпень!E128+Вересень!E128+Жовтень!E128+Листопад!E127+Грудень!E127)</f>
        <v>32727.63</v>
      </c>
      <c r="F128" s="225" t="n">
        <f aca="false">SUM(Cічень!F128+Лютий!F128+Березень!F128+Квітень!F128+Травень!F128+Червень!F128+Липень!F128+Серпень!F128+Вересень!F128+Жовтень!F128+Листопад!F127+Грудень!F127)</f>
        <v>0</v>
      </c>
      <c r="G128" s="225" t="n">
        <f aca="false">SUM(Cічень!G128+Лютий!G128+Березень!G128+Квітень!G128+Травень!G128+Червень!G128+Липень!G128+Серпень!G128+Вересень!G128+Жовтень!G128+Листопад!G127+Грудень!G127)</f>
        <v>13141.34</v>
      </c>
      <c r="H128" s="225" t="n">
        <f aca="false">SUM(Cічень!H128+Лютий!H128+Березень!H128+Квітень!H128+Травень!H128+Червень!H128+Липень!H128+Серпень!H128+Вересень!H128+Жовтень!H128+Листопад!H127+Грудень!H127)</f>
        <v>626.37</v>
      </c>
      <c r="I128" s="225" t="n">
        <f aca="false">SUM(Cічень!I128+Лютий!I128+Березень!I128+Квітень!I128+Травень!I128+Червень!I128+Липень!I128+Серпень!I128+Вересень!I128+Жовтень!I128+Листопад!I127+Грудень!I127)</f>
        <v>0</v>
      </c>
      <c r="J128" s="166" t="n">
        <f aca="false">K128/D128</f>
        <v>132.869854119234</v>
      </c>
      <c r="K128" s="226" t="n">
        <f aca="false">L128+M128+E128</f>
        <v>157570.36</v>
      </c>
      <c r="L128" s="226" t="n">
        <f aca="false">F128*1163</f>
        <v>0</v>
      </c>
      <c r="M128" s="226" t="n">
        <f aca="false">G128*9.5</f>
        <v>124842.73</v>
      </c>
      <c r="N128" s="221"/>
      <c r="O128" s="20"/>
    </row>
    <row r="129" customFormat="false" ht="15" hidden="false" customHeight="false" outlineLevel="0" collapsed="false">
      <c r="A129" s="162" t="n">
        <v>9</v>
      </c>
      <c r="B129" s="91" t="s">
        <v>124</v>
      </c>
      <c r="C129" s="92" t="n">
        <v>60</v>
      </c>
      <c r="D129" s="163" t="n">
        <v>938</v>
      </c>
      <c r="E129" s="225" t="n">
        <f aca="false">SUM(Cічень!E129+Лютий!E129+Березень!E129+Квітень!E129+Травень!E129+Червень!E129+Липень!E129+Серпень!E129+Вересень!E129+Жовтень!E129+Листопад!E128+Грудень!E128)</f>
        <v>24481.07</v>
      </c>
      <c r="F129" s="225" t="n">
        <f aca="false">SUM(Cічень!F129+Лютий!F129+Березень!F129+Квітень!F129+Травень!F129+Червень!F129+Липень!F129+Серпень!F129+Вересень!F129+Жовтень!F129+Листопад!F128+Грудень!F128)</f>
        <v>0</v>
      </c>
      <c r="G129" s="225" t="n">
        <f aca="false">SUM(Cічень!G129+Лютий!G129+Березень!G129+Квітень!G129+Травень!G129+Червень!G129+Липень!G129+Серпень!G129+Вересень!G129+Жовтень!G129+Листопад!G128+Грудень!G128)</f>
        <v>9326.61</v>
      </c>
      <c r="H129" s="225" t="n">
        <f aca="false">SUM(Cічень!H129+Лютий!H129+Березень!H129+Квітень!H129+Травень!H129+Червень!H129+Липень!H129+Серпень!H129+Вересень!H129+Жовтень!H129+Листопад!H128+Грудень!H128)</f>
        <v>381.63</v>
      </c>
      <c r="I129" s="225" t="n">
        <f aca="false">SUM(Cічень!I129+Лютий!I129+Березень!I129+Квітень!I129+Травень!I129+Червень!I129+Липень!I129+Серпень!I129+Вересень!I129+Жовтень!I129+Листопад!I128+Грудень!I128)</f>
        <v>0</v>
      </c>
      <c r="J129" s="166" t="n">
        <f aca="false">K129/D129</f>
        <v>120.558491471215</v>
      </c>
      <c r="K129" s="226" t="n">
        <f aca="false">L129+M129+E129</f>
        <v>113083.865</v>
      </c>
      <c r="L129" s="226" t="n">
        <f aca="false">F129*1163</f>
        <v>0</v>
      </c>
      <c r="M129" s="226" t="n">
        <f aca="false">G129*9.5</f>
        <v>88602.795</v>
      </c>
      <c r="N129" s="221"/>
      <c r="O129" s="20"/>
    </row>
    <row r="130" customFormat="false" ht="23.85" hidden="false" customHeight="false" outlineLevel="0" collapsed="false">
      <c r="A130" s="162" t="n">
        <v>10</v>
      </c>
      <c r="B130" s="91" t="s">
        <v>125</v>
      </c>
      <c r="C130" s="92" t="n">
        <v>20</v>
      </c>
      <c r="D130" s="163" t="n">
        <v>552</v>
      </c>
      <c r="E130" s="225" t="n">
        <f aca="false">SUM(Cічень!E130+Лютий!E130+Березень!E130+Квітень!E130+Травень!E130+Червень!E130+Липень!E130+Серпень!E130+Вересень!E130+Жовтень!E130+Листопад!E129+Грудень!E129)</f>
        <v>4918.26</v>
      </c>
      <c r="F130" s="225" t="n">
        <f aca="false">SUM(Cічень!F130+Лютий!F130+Березень!F130+Квітень!F130+Травень!F130+Червень!F130+Липень!F130+Серпень!F130+Вересень!F130+Жовтень!F130+Листопад!F129+Грудень!F129)</f>
        <v>0</v>
      </c>
      <c r="G130" s="225" t="n">
        <f aca="false">SUM(Cічень!G130+Лютий!G130+Березень!G130+Квітень!G130+Травень!G130+Червень!G130+Липень!G130+Серпень!G130+Вересень!G130+Жовтень!G130+Листопад!G129+Грудень!G129)</f>
        <v>5641.94</v>
      </c>
      <c r="H130" s="225" t="n">
        <f aca="false">SUM(Cічень!H130+Лютий!H130+Березень!H130+Квітень!H130+Травень!H130+Червень!H130+Липень!H130+Серпень!H130+Вересень!H130+Жовтень!H130+Листопад!H129+Грудень!H129)</f>
        <v>0</v>
      </c>
      <c r="I130" s="225" t="n">
        <f aca="false">SUM(Cічень!I130+Лютий!I130+Березень!I130+Квітень!I130+Травень!I130+Червень!I130+Липень!I130+Серпень!I130+Вересень!I130+Жовтень!I130+Листопад!I129+Грудень!I129)</f>
        <v>0</v>
      </c>
      <c r="J130" s="166" t="n">
        <f aca="false">K130/D130</f>
        <v>106.008496376812</v>
      </c>
      <c r="K130" s="226" t="n">
        <f aca="false">L130+M130+E130</f>
        <v>58516.69</v>
      </c>
      <c r="L130" s="226" t="n">
        <f aca="false">F130*1163</f>
        <v>0</v>
      </c>
      <c r="M130" s="226" t="n">
        <f aca="false">G130*9.5</f>
        <v>53598.43</v>
      </c>
      <c r="N130" s="221"/>
      <c r="O130" s="20"/>
    </row>
    <row r="131" customFormat="false" ht="26.25" hidden="false" customHeight="true" outlineLevel="0" collapsed="false">
      <c r="A131" s="162" t="n">
        <v>11</v>
      </c>
      <c r="B131" s="91" t="s">
        <v>229</v>
      </c>
      <c r="C131" s="92" t="n">
        <v>158</v>
      </c>
      <c r="D131" s="163" t="n">
        <v>1599.27</v>
      </c>
      <c r="E131" s="225" t="n">
        <f aca="false">SUM(Cічень!E131+Лютий!E131+Березень!E131+Квітень!E131+Травень!E131+Червень!E131+Липень!E131+Серпень!E131+Вересень!E131+Жовтень!E131+Листопад!E130+Грудень!E130)</f>
        <v>51320.07</v>
      </c>
      <c r="F131" s="225" t="n">
        <f aca="false">SUM(Cічень!F131+Лютий!F131+Березень!F131+Квітень!F131+Травень!F131+Червень!F131+Липень!F131+Серпень!F131+Вересень!F131+Жовтень!F131+Листопад!F130+Грудень!F130)</f>
        <v>87.4</v>
      </c>
      <c r="G131" s="225" t="n">
        <f aca="false">SUM(Cічень!G131+Лютий!G131+Березень!G131+Квітень!G131+Травень!G131+Червень!G131+Липень!G131+Серпень!G131+Вересень!G131+Жовтень!G131+Листопад!G130+Грудень!G130)</f>
        <v>0</v>
      </c>
      <c r="H131" s="225" t="n">
        <f aca="false">SUM(Cічень!H131+Лютий!H131+Березень!H131+Квітень!H131+Травень!H131+Червень!H131+Липень!H131+Серпень!H131+Вересень!H131+Жовтень!H131+Листопад!H130+Грудень!H130)</f>
        <v>524.04</v>
      </c>
      <c r="I131" s="225" t="n">
        <f aca="false">SUM(Cічень!I131+Лютий!I131+Березень!I131+Квітень!I131+Травень!I131+Червень!I131+Липень!I131+Серпень!I131+Вересень!I131+Жовтень!I131+Листопад!I130+Грудень!I130)</f>
        <v>0</v>
      </c>
      <c r="J131" s="166" t="n">
        <f aca="false">K131/D131</f>
        <v>95.6475579483139</v>
      </c>
      <c r="K131" s="226" t="n">
        <f aca="false">L131+M131+E131</f>
        <v>152966.27</v>
      </c>
      <c r="L131" s="226" t="n">
        <f aca="false">F131*1163</f>
        <v>101646.2</v>
      </c>
      <c r="M131" s="226" t="n">
        <f aca="false">G131*9.5</f>
        <v>0</v>
      </c>
      <c r="N131" s="221"/>
      <c r="O131" s="20"/>
    </row>
    <row r="132" customFormat="false" ht="15.75" hidden="false" customHeight="true" outlineLevel="0" collapsed="false">
      <c r="A132" s="162" t="n">
        <v>12</v>
      </c>
      <c r="B132" s="91" t="s">
        <v>127</v>
      </c>
      <c r="C132" s="92" t="n">
        <v>1060</v>
      </c>
      <c r="D132" s="163" t="n">
        <v>1559.27</v>
      </c>
      <c r="E132" s="225" t="n">
        <f aca="false">SUM(Cічень!E132+Лютий!E132+Березень!E132+Квітень!E132+Травень!E132+Червень!E132+Липень!E132+Серпень!E132+Вересень!E132+Жовтень!E132+Листопад!E131+Грудень!E131)</f>
        <v>34069.81</v>
      </c>
      <c r="F132" s="225" t="n">
        <f aca="false">SUM(Cічень!F132+Лютий!F132+Березень!F132+Квітень!F132+Травень!F132+Червень!F132+Липень!F132+Серпень!F132+Вересень!F132+Жовтень!F132+Листопад!F131+Грудень!F131)</f>
        <v>0</v>
      </c>
      <c r="G132" s="225" t="n">
        <f aca="false">SUM(Cічень!G132+Лютий!G132+Березень!G132+Квітень!G132+Травень!G132+Червень!G132+Липень!G132+Серпень!G132+Вересень!G132+Жовтень!G132+Листопад!G131+Грудень!G131)</f>
        <v>7888.1</v>
      </c>
      <c r="H132" s="225" t="n">
        <f aca="false">SUM(Cічень!H132+Лютий!H132+Березень!H132+Квітень!H132+Травень!H132+Червень!H132+Липень!H132+Серпень!H132+Вересень!H132+Жовтень!H132+Листопад!H131+Грудень!H131)</f>
        <v>807.88</v>
      </c>
      <c r="I132" s="225" t="n">
        <f aca="false">SUM(Cічень!I132+Лютий!I132+Березень!I132+Квітень!I132+Травень!I132+Червень!I132+Липень!I132+Серпень!I132+Вересень!I132+Жовтень!I132+Листопад!I131+Грудень!I131)</f>
        <v>0</v>
      </c>
      <c r="J132" s="166" t="n">
        <f aca="false">K132/D132</f>
        <v>69.9088419580958</v>
      </c>
      <c r="K132" s="226" t="n">
        <f aca="false">L132+M132+E132</f>
        <v>109006.76</v>
      </c>
      <c r="L132" s="226" t="n">
        <f aca="false">F132*1163</f>
        <v>0</v>
      </c>
      <c r="M132" s="226" t="n">
        <f aca="false">G132*9.5</f>
        <v>74936.95</v>
      </c>
      <c r="N132" s="221"/>
      <c r="O132" s="20"/>
    </row>
    <row r="133" customFormat="false" ht="23.85" hidden="false" customHeight="false" outlineLevel="0" collapsed="false">
      <c r="A133" s="162" t="n">
        <v>13</v>
      </c>
      <c r="B133" s="91" t="s">
        <v>128</v>
      </c>
      <c r="C133" s="92"/>
      <c r="D133" s="163" t="n">
        <v>127.8</v>
      </c>
      <c r="E133" s="225" t="n">
        <f aca="false">SUM(Cічень!E133+Лютий!E133+Березень!E133+Квітень!E133+Травень!E133+Червень!E133+Липень!E133+Серпень!E133+Вересень!E133+Жовтень!E133+Листопад!E132+Грудень!E132)</f>
        <v>4159.6</v>
      </c>
      <c r="F133" s="225" t="n">
        <f aca="false">SUM(Cічень!F133+Лютий!F133+Березень!F133+Квітень!F133+Травень!F133+Червень!F133+Липень!F133+Серпень!F133+Вересень!F133+Жовтень!F133+Листопад!F132+Грудень!F132)</f>
        <v>12.26</v>
      </c>
      <c r="G133" s="225" t="n">
        <f aca="false">SUM(Cічень!G133+Лютий!G133+Березень!G133+Квітень!G133+Травень!G133+Червень!G133+Липень!G133+Серпень!G133+Вересень!G133+Жовтень!G133+Листопад!G132+Грудень!G132)</f>
        <v>298.69</v>
      </c>
      <c r="H133" s="225" t="n">
        <f aca="false">SUM(Cічень!H133+Лютий!H133+Березень!H133+Квітень!H133+Травень!H133+Червень!H133+Липень!H133+Серпень!H133+Вересень!H133+Жовтень!H133+Листопад!H132+Грудень!H132)</f>
        <v>46.93</v>
      </c>
      <c r="I133" s="225" t="n">
        <f aca="false">SUM(Cічень!I133+Лютий!I133+Березень!I133+Квітень!I133+Травень!I133+Червень!I133+Липень!I133+Серпень!I133+Вересень!I133+Жовтень!I133+Листопад!I132+Грудень!I132)</f>
        <v>0</v>
      </c>
      <c r="J133" s="166" t="n">
        <f aca="false">K133/D133</f>
        <v>166.318740219092</v>
      </c>
      <c r="K133" s="226" t="n">
        <f aca="false">L133+M133+E133</f>
        <v>21255.535</v>
      </c>
      <c r="L133" s="226" t="n">
        <f aca="false">F133*1163</f>
        <v>14258.38</v>
      </c>
      <c r="M133" s="226" t="n">
        <f aca="false">G133*9.5</f>
        <v>2837.555</v>
      </c>
      <c r="N133" s="221"/>
      <c r="O133" s="20"/>
    </row>
    <row r="134" customFormat="false" ht="15" hidden="false" customHeight="true" outlineLevel="0" collapsed="false">
      <c r="A134" s="162" t="n">
        <v>14</v>
      </c>
      <c r="B134" s="91" t="s">
        <v>129</v>
      </c>
      <c r="C134" s="170"/>
      <c r="D134" s="171" t="n">
        <v>606.3</v>
      </c>
      <c r="E134" s="225" t="n">
        <f aca="false">SUM(Cічень!E134+Лютий!E134+Березень!E134+Квітень!E134+Травень!E134+Червень!E134+Липень!E134+Серпень!E134+Вересень!E134+Жовтень!E134+Листопад!E133+Грудень!E133)</f>
        <v>65490.66</v>
      </c>
      <c r="F134" s="225" t="n">
        <f aca="false">SUM(Cічень!F134+Лютий!F134+Березень!F134+Квітень!F134+Травень!F134+Червень!F134+Липень!F134+Серпень!F134+Вересень!F134+Жовтень!F134+Листопад!F133+Грудень!F133)</f>
        <v>0</v>
      </c>
      <c r="G134" s="225" t="n">
        <f aca="false">SUM(Cічень!G134+Лютий!G134+Березень!G134+Квітень!G134+Травень!G134+Червень!G134+Липень!G134+Серпень!G134+Вересень!G134+Жовтень!G134+Листопад!G133+Грудень!G133)</f>
        <v>0</v>
      </c>
      <c r="H134" s="225" t="n">
        <f aca="false">SUM(Cічень!H134+Лютий!H134+Березень!H134+Квітень!H134+Травень!H134+Червень!H134+Липень!H134+Серпень!H134+Вересень!H134+Жовтень!H134+Листопад!H133+Грудень!H133)</f>
        <v>222.46</v>
      </c>
      <c r="I134" s="225" t="n">
        <f aca="false">SUM(Cічень!I134+Лютий!I134+Березень!I134+Квітень!I134+Травень!I134+Червень!I134+Липень!I134+Серпень!I134+Вересень!I134+Жовтень!I134+Листопад!I133+Грудень!I133)</f>
        <v>3</v>
      </c>
      <c r="J134" s="166" t="n">
        <f aca="false">K134/D134</f>
        <v>108.016922315685</v>
      </c>
      <c r="K134" s="226" t="n">
        <f aca="false">L134+M134+E134</f>
        <v>65490.66</v>
      </c>
      <c r="L134" s="226" t="n">
        <f aca="false">F134*1163</f>
        <v>0</v>
      </c>
      <c r="M134" s="226" t="n">
        <f aca="false">G134*9.5</f>
        <v>0</v>
      </c>
      <c r="N134" s="221"/>
      <c r="O134" s="20"/>
    </row>
    <row r="135" customFormat="false" ht="15" hidden="false" customHeight="false" outlineLevel="0" collapsed="false">
      <c r="A135" s="162" t="n">
        <v>15</v>
      </c>
      <c r="B135" s="91" t="s">
        <v>130</v>
      </c>
      <c r="C135" s="92" t="n">
        <v>10</v>
      </c>
      <c r="D135" s="92" t="n">
        <v>712.92</v>
      </c>
      <c r="E135" s="225" t="n">
        <f aca="false">SUM(Cічень!E135+Лютий!E135+Березень!E135+Квітень!E135+Травень!E135+Червень!E135+Липень!E135+Серпень!E135+Вересень!E135+Жовтень!E135+Листопад!E134+Грудень!E134)</f>
        <v>12446.38</v>
      </c>
      <c r="F135" s="225" t="n">
        <f aca="false">SUM(Cічень!F135+Лютий!F135+Березень!F135+Квітень!F135+Травень!F135+Червень!F135+Липень!F135+Серпень!F135+Вересень!F135+Жовтень!F135+Листопад!F134+Грудень!F134)</f>
        <v>0</v>
      </c>
      <c r="G135" s="225" t="n">
        <f aca="false">SUM(Cічень!G135+Лютий!G135+Березень!G135+Квітень!G135+Травень!G135+Червень!G135+Липень!G135+Серпень!G135+Вересень!G135+Жовтень!G135+Листопад!G134+Грудень!G134)</f>
        <v>0</v>
      </c>
      <c r="H135" s="225" t="n">
        <f aca="false">SUM(Cічень!H135+Лютий!H135+Березень!H135+Квітень!H135+Травень!H135+Червень!H135+Липень!H135+Серпень!H135+Вересень!H135+Жовтень!H135+Листопад!H134+Грудень!H134)</f>
        <v>271.88</v>
      </c>
      <c r="I135" s="225" t="n">
        <f aca="false">SUM(Cічень!I135+Лютий!I135+Березень!I135+Квітень!I135+Травень!I135+Червень!I135+Липень!I135+Серпень!I135+Вересень!I135+Жовтень!I135+Листопад!I134+Грудень!I134)</f>
        <v>0</v>
      </c>
      <c r="J135" s="166" t="n">
        <f aca="false">K135/D135</f>
        <v>17.4583122931044</v>
      </c>
      <c r="K135" s="226" t="n">
        <f aca="false">L135+M135+E135</f>
        <v>12446.38</v>
      </c>
      <c r="L135" s="226" t="n">
        <f aca="false">F135*1163</f>
        <v>0</v>
      </c>
      <c r="M135" s="226" t="n">
        <f aca="false">G135*9.5</f>
        <v>0</v>
      </c>
      <c r="N135" s="221"/>
      <c r="O135" s="20"/>
    </row>
    <row r="136" customFormat="false" ht="23.85" hidden="false" customHeight="false" outlineLevel="0" collapsed="false">
      <c r="A136" s="162" t="n">
        <v>16</v>
      </c>
      <c r="B136" s="91" t="s">
        <v>131</v>
      </c>
      <c r="C136" s="92" t="n">
        <v>30</v>
      </c>
      <c r="D136" s="163" t="n">
        <v>350</v>
      </c>
      <c r="E136" s="225" t="n">
        <f aca="false">SUM(Cічень!E136+Лютий!E136+Березень!E136+Квітень!E136+Травень!E136+Червень!E136+Липень!E136+Серпень!E136+Вересень!E136+Жовтень!E136+Листопад!E135+Грудень!E135)</f>
        <v>3554.83</v>
      </c>
      <c r="F136" s="225" t="n">
        <f aca="false">SUM(Cічень!F136+Лютий!F136+Березень!F136+Квітень!F136+Травень!F136+Червень!F136+Липень!F136+Серпень!F136+Вересень!F136+Жовтень!F136+Листопад!F135+Грудень!F135)</f>
        <v>0</v>
      </c>
      <c r="G136" s="225" t="n">
        <f aca="false">SUM(Cічень!G136+Лютий!G136+Березень!G136+Квітень!G136+Травень!G136+Червень!G136+Липень!G136+Серпень!G136+Вересень!G136+Жовтень!G136+Листопад!G135+Грудень!G135)</f>
        <v>244.91</v>
      </c>
      <c r="H136" s="225" t="n">
        <f aca="false">SUM(Cічень!H136+Лютий!H136+Березень!H136+Квітень!H136+Травень!H136+Червень!H136+Липень!H136+Серпень!H136+Вересень!H136+Жовтень!H136+Листопад!H135+Грудень!H135)</f>
        <v>0</v>
      </c>
      <c r="I136" s="225" t="n">
        <f aca="false">SUM(Cічень!I136+Лютий!I136+Березень!I136+Квітень!I136+Травень!I136+Червень!I136+Липень!I136+Серпень!I136+Вересень!I136+Жовтень!I136+Листопад!I135+Грудень!I135)</f>
        <v>0</v>
      </c>
      <c r="J136" s="166" t="n">
        <f aca="false">K136/D136</f>
        <v>16.8042142857143</v>
      </c>
      <c r="K136" s="226" t="n">
        <f aca="false">L136+M136+E136</f>
        <v>5881.475</v>
      </c>
      <c r="L136" s="226" t="n">
        <f aca="false">F136*1163</f>
        <v>0</v>
      </c>
      <c r="M136" s="226" t="n">
        <f aca="false">G136*9.5</f>
        <v>2326.645</v>
      </c>
      <c r="N136" s="221"/>
      <c r="O136" s="20"/>
    </row>
    <row r="137" customFormat="false" ht="23.85" hidden="false" customHeight="false" outlineLevel="0" collapsed="false">
      <c r="A137" s="162" t="n">
        <v>17</v>
      </c>
      <c r="B137" s="91" t="s">
        <v>132</v>
      </c>
      <c r="C137" s="92"/>
      <c r="D137" s="163" t="n">
        <v>1166.8</v>
      </c>
      <c r="E137" s="225" t="n">
        <f aca="false">SUM(Cічень!E137+Лютий!E137+Березень!E137+Квітень!E137+Травень!E137+Червень!E137+Липень!E137+Серпень!E137+Вересень!E137+Жовтень!E137+Листопад!E136+Грудень!E136)</f>
        <v>58778.51</v>
      </c>
      <c r="F137" s="225" t="n">
        <f aca="false">SUM(Cічень!F137+Лютий!F137+Березень!F137+Квітень!F137+Травень!F137+Червень!F137+Липень!F137+Серпень!F137+Вересень!F137+Жовтень!F137+Листопад!F136+Грудень!F136)</f>
        <v>0</v>
      </c>
      <c r="G137" s="225" t="n">
        <f aca="false">SUM(Cічень!G137+Лютий!G137+Березень!G137+Квітень!G137+Травень!G137+Червень!G137+Липень!G137+Серпень!G137+Вересень!G137+Жовтень!G137+Листопад!G136+Грудень!G136)</f>
        <v>0</v>
      </c>
      <c r="H137" s="225" t="n">
        <f aca="false">SUM(Cічень!H137+Лютий!H137+Березень!H137+Квітень!H137+Травень!H137+Червень!H137+Липень!H137+Серпень!H137+Вересень!H137+Жовтень!H137+Листопад!H136+Грудень!H136)</f>
        <v>436.49</v>
      </c>
      <c r="I137" s="225" t="n">
        <f aca="false">SUM(Cічень!I137+Лютий!I137+Березень!I137+Квітень!I137+Травень!I137+Червень!I137+Липень!I137+Серпень!I137+Вересень!I137+Жовтень!I137+Листопад!I136+Грудень!I136)</f>
        <v>0</v>
      </c>
      <c r="J137" s="166" t="n">
        <f aca="false">K137/D137</f>
        <v>50.3758227631128</v>
      </c>
      <c r="K137" s="226" t="n">
        <f aca="false">L137+M137+E137</f>
        <v>58778.51</v>
      </c>
      <c r="L137" s="226" t="n">
        <f aca="false">F137*1163</f>
        <v>0</v>
      </c>
      <c r="M137" s="226" t="n">
        <f aca="false">G137*9.5</f>
        <v>0</v>
      </c>
      <c r="N137" s="221"/>
      <c r="O137" s="20"/>
    </row>
    <row r="138" customFormat="false" ht="21" hidden="false" customHeight="true" outlineLevel="0" collapsed="false">
      <c r="A138" s="162" t="n">
        <v>18</v>
      </c>
      <c r="B138" s="146" t="s">
        <v>230</v>
      </c>
      <c r="C138" s="92"/>
      <c r="D138" s="163" t="n">
        <v>270.2</v>
      </c>
      <c r="E138" s="225" t="n">
        <f aca="false">SUM(Cічень!E138+Лютий!E138+Березень!E138+Квітень!E138+Травень!E138+Червень!E138+Липень!E138+Серпень!E138+Вересень!E138+Жовтень!E138+Листопад!E137+Грудень!E137)</f>
        <v>4004.68</v>
      </c>
      <c r="F138" s="225" t="n">
        <f aca="false">SUM(Cічень!F138+Лютий!F138+Березень!F138+Квітень!F138+Травень!F138+Червень!F138+Липень!F138+Серпень!F138+Вересень!F138+Жовтень!F138+Листопад!F137+Грудень!F137)</f>
        <v>15.86</v>
      </c>
      <c r="G138" s="225" t="n">
        <f aca="false">SUM(Cічень!G138+Лютий!G138+Березень!G138+Квітень!G138+Травень!G138+Червень!G138+Липень!G138+Серпень!G138+Вересень!G138+Жовтень!G138+Листопад!G137+Грудень!G137)</f>
        <v>0</v>
      </c>
      <c r="H138" s="225" t="n">
        <f aca="false">SUM(Cічень!H138+Лютий!H138+Березень!H138+Квітень!H138+Травень!H138+Червень!H138+Липень!H138+Серпень!H138+Вересень!H138+Жовтень!H138+Листопад!H137+Грудень!H137)</f>
        <v>49.89</v>
      </c>
      <c r="I138" s="225" t="n">
        <f aca="false">SUM(Cічень!I138+Лютий!I138+Березень!I138+Квітень!I138+Травень!I138+Червень!I138+Липень!I138+Серпень!I138+Вересень!I138+Жовтень!I138+Листопад!I137+Грудень!I137)</f>
        <v>0</v>
      </c>
      <c r="J138" s="166" t="n">
        <f aca="false">K138/D138</f>
        <v>83.0860843819393</v>
      </c>
      <c r="K138" s="226" t="n">
        <f aca="false">L138+M138+E138</f>
        <v>22449.86</v>
      </c>
      <c r="L138" s="226" t="n">
        <f aca="false">F138*1163</f>
        <v>18445.18</v>
      </c>
      <c r="M138" s="226" t="n">
        <f aca="false">G138*9.5</f>
        <v>0</v>
      </c>
      <c r="N138" s="221"/>
      <c r="O138" s="20"/>
    </row>
    <row r="139" customFormat="false" ht="15" hidden="false" customHeight="false" outlineLevel="0" collapsed="false">
      <c r="A139" s="173"/>
      <c r="B139" s="174" t="s">
        <v>66</v>
      </c>
      <c r="C139" s="175" t="n">
        <f aca="false">SUM(C121:C138)</f>
        <v>2451</v>
      </c>
      <c r="D139" s="175" t="n">
        <f aca="false">SUM(D121:D138)</f>
        <v>13779.66</v>
      </c>
      <c r="E139" s="175" t="n">
        <f aca="false">SUM(E121:E138)</f>
        <v>540239.63</v>
      </c>
      <c r="F139" s="175" t="n">
        <f aca="false">SUM(F121:F138)</f>
        <v>357.9</v>
      </c>
      <c r="G139" s="175" t="n">
        <f aca="false">SUM(G121:G138)</f>
        <v>55783.38</v>
      </c>
      <c r="H139" s="175" t="n">
        <f aca="false">SUM(H121:H138)</f>
        <v>5528.4</v>
      </c>
      <c r="I139" s="227"/>
      <c r="J139" s="177"/>
      <c r="K139" s="228"/>
      <c r="L139" s="228"/>
      <c r="M139" s="229"/>
      <c r="N139" s="221"/>
      <c r="O139" s="20"/>
    </row>
    <row r="140" customFormat="false" ht="15" hidden="false" customHeight="false" outlineLevel="0" collapsed="false">
      <c r="A140" s="173"/>
      <c r="B140" s="174" t="s">
        <v>67</v>
      </c>
      <c r="C140" s="175"/>
      <c r="D140" s="175"/>
      <c r="E140" s="175"/>
      <c r="F140" s="175"/>
      <c r="G140" s="175"/>
      <c r="H140" s="175"/>
      <c r="I140" s="178"/>
      <c r="J140" s="179" t="n">
        <f aca="false">SUM(J121:J138)/18</f>
        <v>134.594586242258</v>
      </c>
      <c r="K140" s="229"/>
      <c r="L140" s="229"/>
      <c r="M140" s="229"/>
      <c r="N140" s="221"/>
      <c r="O140" s="20"/>
    </row>
    <row r="141" customFormat="false" ht="16.5" hidden="false" customHeight="true" outlineLevel="0" collapsed="false">
      <c r="A141" s="125"/>
      <c r="B141" s="125"/>
      <c r="C141" s="125"/>
      <c r="D141" s="125"/>
      <c r="E141" s="124"/>
      <c r="F141" s="124"/>
      <c r="G141" s="124"/>
      <c r="H141" s="124"/>
      <c r="I141" s="124"/>
      <c r="J141" s="124"/>
      <c r="K141" s="125"/>
      <c r="L141" s="125"/>
      <c r="M141" s="125"/>
      <c r="N141" s="221"/>
      <c r="O141" s="20"/>
    </row>
    <row r="142" customFormat="false" ht="17.25" hidden="false" customHeight="true" outlineLevel="0" collapsed="false">
      <c r="A142" s="125"/>
      <c r="B142" s="125"/>
      <c r="C142" s="125"/>
      <c r="D142" s="125"/>
      <c r="E142" s="124"/>
      <c r="F142" s="124"/>
      <c r="G142" s="124"/>
      <c r="H142" s="124"/>
      <c r="I142" s="124"/>
      <c r="J142" s="124"/>
      <c r="K142" s="125"/>
      <c r="L142" s="125"/>
      <c r="M142" s="125"/>
      <c r="N142" s="221"/>
      <c r="O142" s="20"/>
    </row>
    <row r="143" customFormat="false" ht="28.5" hidden="false" customHeight="true" outlineLevel="0" collapsed="false">
      <c r="A143" s="126" t="s">
        <v>1</v>
      </c>
      <c r="B143" s="127" t="s">
        <v>2</v>
      </c>
      <c r="C143" s="127" t="s">
        <v>3</v>
      </c>
      <c r="D143" s="127" t="s">
        <v>4</v>
      </c>
      <c r="E143" s="127" t="s">
        <v>5</v>
      </c>
      <c r="F143" s="127"/>
      <c r="G143" s="127"/>
      <c r="H143" s="127"/>
      <c r="I143" s="127"/>
      <c r="J143" s="127" t="s">
        <v>6</v>
      </c>
      <c r="K143" s="127" t="s">
        <v>7</v>
      </c>
      <c r="L143" s="127"/>
      <c r="M143" s="127"/>
      <c r="N143" s="221"/>
      <c r="O143" s="20"/>
    </row>
    <row r="144" customFormat="false" ht="35.05" hidden="false" customHeight="false" outlineLevel="0" collapsed="false">
      <c r="A144" s="126"/>
      <c r="B144" s="127"/>
      <c r="C144" s="127"/>
      <c r="D144" s="127"/>
      <c r="E144" s="127" t="s">
        <v>8</v>
      </c>
      <c r="F144" s="127" t="s">
        <v>9</v>
      </c>
      <c r="G144" s="127" t="s">
        <v>10</v>
      </c>
      <c r="H144" s="127" t="s">
        <v>11</v>
      </c>
      <c r="I144" s="127" t="s">
        <v>12</v>
      </c>
      <c r="J144" s="127"/>
      <c r="K144" s="127" t="s">
        <v>13</v>
      </c>
      <c r="L144" s="127" t="s">
        <v>14</v>
      </c>
      <c r="M144" s="127" t="s">
        <v>15</v>
      </c>
      <c r="N144" s="221"/>
      <c r="O144" s="20"/>
    </row>
    <row r="145" customFormat="false" ht="15" hidden="false" customHeight="false" outlineLevel="0" collapsed="false">
      <c r="A145" s="161" t="s">
        <v>134</v>
      </c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N145" s="221"/>
      <c r="O145" s="20"/>
    </row>
    <row r="146" customFormat="false" ht="33.75" hidden="false" customHeight="true" outlineLevel="0" collapsed="false">
      <c r="A146" s="180" t="n">
        <v>1</v>
      </c>
      <c r="B146" s="201" t="s">
        <v>212</v>
      </c>
      <c r="C146" s="92" t="n">
        <v>756</v>
      </c>
      <c r="D146" s="92" t="n">
        <v>8204.3</v>
      </c>
      <c r="E146" s="225" t="n">
        <f aca="false">SUM(Cічень!E146+Лютий!E146+Березень!E146+Квітень!E146+Травень!E146+Червень!E146+Липень!E146+Серпень!E146+Вересень!E146+Жовтень!E146+Листопад!E145+Грудень!E145)</f>
        <v>95864.02</v>
      </c>
      <c r="F146" s="225" t="n">
        <f aca="false">SUM(Cічень!F146+Лютий!F146+Березень!F146+Квітень!F146+Травень!F146+Червень!F146+Липень!F146+Серпень!F146+Вересень!F146+Жовтень!F146+Листопад!F145+Грудень!F145)</f>
        <v>2242.94</v>
      </c>
      <c r="G146" s="225" t="n">
        <f aca="false">SUM(Cічень!G146+Лютий!G146+Березень!G146+Квітень!G146+Травень!G146+Червень!G146+Липень!G146+Серпень!G146+Вересень!G146+Жовтень!G146+Листопад!G145+Грудень!G145)</f>
        <v>0</v>
      </c>
      <c r="H146" s="225" t="n">
        <f aca="false">SUM(Cічень!H146+Лютий!H146+Березень!H146+Квітень!H146+Травень!H146+Червень!H146+Липень!H146+Серпень!H146+Вересень!H146+Жовтень!H146+Листопад!H145+Грудень!H145)</f>
        <v>2156.94</v>
      </c>
      <c r="I146" s="225" t="n">
        <f aca="false">SUM(Cічень!I146+Лютий!I146+Березень!I146+Квітень!I146+Травень!I146+Червень!I146+Липень!I146+Серпень!I146+Вересень!I146+Жовтень!I146+Листопад!I145+Грудень!I145)</f>
        <v>0</v>
      </c>
      <c r="J146" s="93" t="n">
        <f aca="false">K146/D146</f>
        <v>329.632417147106</v>
      </c>
      <c r="K146" s="230" t="n">
        <f aca="false">L146+M146+E146</f>
        <v>2704403.24</v>
      </c>
      <c r="L146" s="230" t="n">
        <f aca="false">F146*1163</f>
        <v>2608539.22</v>
      </c>
      <c r="M146" s="230" t="n">
        <f aca="false">G146*9.5</f>
        <v>0</v>
      </c>
      <c r="N146" s="221"/>
      <c r="O146" s="20"/>
    </row>
    <row r="147" customFormat="false" ht="26.25" hidden="false" customHeight="true" outlineLevel="0" collapsed="false">
      <c r="A147" s="180" t="n">
        <v>2</v>
      </c>
      <c r="B147" s="202" t="s">
        <v>136</v>
      </c>
      <c r="C147" s="92" t="n">
        <v>810</v>
      </c>
      <c r="D147" s="92" t="n">
        <v>11225.1</v>
      </c>
      <c r="E147" s="225" t="n">
        <f aca="false">SUM(Cічень!E147+Лютий!E147+Березень!E147+Квітень!E147+Травень!E147+Червень!E147+Липень!E147+Серпень!E147+Вересень!E147+Жовтень!E147+Листопад!E146+Грудень!E146)</f>
        <v>198894.06</v>
      </c>
      <c r="F147" s="225" t="n">
        <f aca="false">SUM(Cічень!F147+Лютий!F147+Березень!F147+Квітень!F147+Травень!F147+Червень!F147+Липень!F147+Серпень!F147+Вересень!F147+Жовтень!F147+Листопад!F146+Грудень!F146)</f>
        <v>911.1</v>
      </c>
      <c r="G147" s="225" t="n">
        <f aca="false">SUM(Cічень!G147+Лютий!G147+Березень!G147+Квітень!G147+Травень!G147+Червень!G147+Липень!G147+Серпень!G147+Вересень!G147+Жовтень!G147+Листопад!G146+Грудень!G146)</f>
        <v>56533.36</v>
      </c>
      <c r="H147" s="225" t="n">
        <f aca="false">SUM(Cічень!H147+Лютий!H147+Березень!H147+Квітень!H147+Травень!H147+Червень!H147+Липень!H147+Серпень!H147+Вересень!H147+Жовтень!H147+Листопад!H146+Грудень!H146)</f>
        <v>9526.83</v>
      </c>
      <c r="I147" s="225" t="n">
        <f aca="false">SUM(Cічень!I147+Лютий!I147+Березень!I147+Квітень!I147+Травень!I147+Червень!I147+Липень!I147+Серпень!I147+Вересень!I147+Жовтень!I147+Листопад!I146+Грудень!I146)</f>
        <v>0</v>
      </c>
      <c r="J147" s="93" t="n">
        <f aca="false">K147/D147</f>
        <v>159.960292558641</v>
      </c>
      <c r="K147" s="230" t="n">
        <f aca="false">L147+M147+E147</f>
        <v>1795570.28</v>
      </c>
      <c r="L147" s="230" t="n">
        <f aca="false">F147*1163</f>
        <v>1059609.3</v>
      </c>
      <c r="M147" s="230" t="n">
        <f aca="false">G147*9.5</f>
        <v>537066.92</v>
      </c>
      <c r="N147" s="221"/>
      <c r="O147" s="20"/>
    </row>
    <row r="148" customFormat="false" ht="27.75" hidden="false" customHeight="true" outlineLevel="0" collapsed="false">
      <c r="A148" s="180" t="n">
        <v>3</v>
      </c>
      <c r="B148" s="201" t="s">
        <v>213</v>
      </c>
      <c r="C148" s="92" t="n">
        <v>50</v>
      </c>
      <c r="D148" s="92" t="n">
        <v>459.1</v>
      </c>
      <c r="E148" s="225" t="n">
        <f aca="false">SUM(Cічень!E148+Лютий!E148+Березень!E148+Квітень!E148+Травень!E148+Червень!E148+Липень!E148+Серпень!E148+Вересень!E148+Жовтень!E148+Листопад!E147+Грудень!E147)</f>
        <v>7453.82</v>
      </c>
      <c r="F148" s="225" t="n">
        <f aca="false">SUM(Cічень!F148+Лютий!F148+Березень!F148+Квітень!F148+Травень!F148+Червень!F148+Липень!F148+Серпень!F148+Вересень!F148+Жовтень!F148+Листопад!F147+Грудень!F147)</f>
        <v>11.44</v>
      </c>
      <c r="G148" s="225" t="n">
        <f aca="false">SUM(Cічень!G148+Лютий!G148+Березень!G148+Квітень!G148+Травень!G148+Червень!G148+Липень!G148+Серпень!G148+Вересень!G148+Жовтень!G148+Листопад!G147+Грудень!G147)</f>
        <v>8285.14</v>
      </c>
      <c r="H148" s="225" t="n">
        <f aca="false">SUM(Cічень!H148+Лютий!H148+Березень!H148+Квітень!H148+Травень!H148+Червень!H148+Липень!H148+Серпень!H148+Вересень!H148+Жовтень!H148+Листопад!H147+Грудень!H147)</f>
        <v>0</v>
      </c>
      <c r="I148" s="225" t="n">
        <f aca="false">SUM(Cічень!I148+Лютий!I148+Березень!I148+Квітень!I148+Травень!I148+Червень!I148+Липень!I148+Серпень!I148+Вересень!I148+Жовтень!I148+Листопад!I147+Грудень!I147)</f>
        <v>0</v>
      </c>
      <c r="J148" s="93" t="n">
        <f aca="false">K148/D148</f>
        <v>216.657307776084</v>
      </c>
      <c r="K148" s="230" t="n">
        <f aca="false">L148+M148+E148</f>
        <v>99467.37</v>
      </c>
      <c r="L148" s="230" t="n">
        <f aca="false">F148*1163</f>
        <v>13304.72</v>
      </c>
      <c r="M148" s="230" t="n">
        <f aca="false">G148*9.5</f>
        <v>78708.83</v>
      </c>
      <c r="N148" s="221"/>
      <c r="O148" s="20"/>
    </row>
    <row r="149" customFormat="false" ht="27" hidden="false" customHeight="true" outlineLevel="0" collapsed="false">
      <c r="A149" s="180" t="n">
        <v>4</v>
      </c>
      <c r="B149" s="203" t="s">
        <v>214</v>
      </c>
      <c r="C149" s="92" t="n">
        <v>40</v>
      </c>
      <c r="D149" s="92" t="n">
        <v>193</v>
      </c>
      <c r="E149" s="225" t="n">
        <f aca="false">SUM(Cічень!E149+Лютий!E149+Березень!E149+Квітень!E149+Травень!E149+Червень!E149+Липень!E149+Серпень!E149+Вересень!E149+Жовтень!E149+Листопад!E148+Грудень!E148)</f>
        <v>5089.13</v>
      </c>
      <c r="F149" s="225" t="n">
        <f aca="false">SUM(Cічень!F149+Лютий!F149+Березень!F149+Квітень!F149+Травень!F149+Червень!F149+Липень!F149+Серпень!F149+Вересень!F149+Жовтень!F149+Листопад!F148+Грудень!F148)</f>
        <v>0</v>
      </c>
      <c r="G149" s="225" t="n">
        <f aca="false">SUM(Cічень!G149+Лютий!G149+Березень!G149+Квітень!G149+Травень!G149+Червень!G149+Липень!G149+Серпень!G149+Вересень!G149+Жовтень!G149+Листопад!G148+Грудень!G148)</f>
        <v>3143.8</v>
      </c>
      <c r="H149" s="225" t="n">
        <f aca="false">SUM(Cічень!H149+Лютий!H149+Березень!H149+Квітень!H149+Травень!H149+Червень!H149+Липень!H149+Серпень!H149+Вересень!H149+Жовтень!H149+Листопад!H148+Грудень!H148)</f>
        <v>28.13</v>
      </c>
      <c r="I149" s="225" t="n">
        <f aca="false">SUM(Cічень!I149+Лютий!I149+Березень!I149+Квітень!I149+Травень!I149+Червень!I149+Липень!I149+Серпень!I149+Вересень!I149+Жовтень!I149+Листопад!I148+Грудень!I148)</f>
        <v>0</v>
      </c>
      <c r="J149" s="93" t="n">
        <f aca="false">K149/D149</f>
        <v>181.11518134715</v>
      </c>
      <c r="K149" s="230" t="n">
        <f aca="false">L149+M149+E149</f>
        <v>34955.23</v>
      </c>
      <c r="L149" s="230" t="n">
        <f aca="false">F149*1163</f>
        <v>0</v>
      </c>
      <c r="M149" s="230" t="n">
        <f aca="false">G149*9.5</f>
        <v>29866.1</v>
      </c>
      <c r="N149" s="221"/>
      <c r="O149" s="20"/>
    </row>
    <row r="150" customFormat="false" ht="27.75" hidden="false" customHeight="true" outlineLevel="0" collapsed="false">
      <c r="A150" s="180" t="n">
        <v>5</v>
      </c>
      <c r="B150" s="203" t="s">
        <v>215</v>
      </c>
      <c r="C150" s="95" t="n">
        <v>135</v>
      </c>
      <c r="D150" s="92" t="n">
        <v>823</v>
      </c>
      <c r="E150" s="225" t="n">
        <f aca="false">SUM(Cічень!E150+Лютий!E150+Березень!E150+Квітень!E150+Травень!E150+Червень!E150+Липень!E150+Серпень!E150+Вересень!E150+Жовтень!E150+Листопад!E149+Грудень!E149)</f>
        <v>25720.64</v>
      </c>
      <c r="F150" s="225" t="n">
        <f aca="false">SUM(Cічень!F150+Лютий!F150+Березень!F150+Квітень!F150+Травень!F150+Червень!F150+Липень!F150+Серпень!F150+Вересень!F150+Жовтень!F150+Листопад!F149+Грудень!F149)</f>
        <v>91.58</v>
      </c>
      <c r="G150" s="225" t="n">
        <f aca="false">SUM(Cічень!G150+Лютий!G150+Березень!G150+Квітень!G150+Травень!G150+Червень!G150+Липень!G150+Серпень!G150+Вересень!G150+Жовтень!G150+Листопад!G149+Грудень!G149)</f>
        <v>0</v>
      </c>
      <c r="H150" s="225" t="n">
        <f aca="false">SUM(Cічень!H150+Лютий!H150+Березень!H150+Квітень!H150+Травень!H150+Червень!H150+Липень!H150+Серпень!H150+Вересень!H150+Жовтень!H150+Листопад!H149+Грудень!H149)</f>
        <v>261.15</v>
      </c>
      <c r="I150" s="225" t="n">
        <f aca="false">SUM(Cічень!I150+Лютий!I150+Березень!I150+Квітень!I150+Травень!I150+Червень!I150+Липень!I150+Серпень!I150+Вересень!I150+Жовтень!I150+Листопад!I149+Грудень!I149)</f>
        <v>68.13</v>
      </c>
      <c r="J150" s="93" t="n">
        <f aca="false">K150/D150</f>
        <v>160.666075334143</v>
      </c>
      <c r="K150" s="230" t="n">
        <f aca="false">L150+M150+E150</f>
        <v>132228.18</v>
      </c>
      <c r="L150" s="230" t="n">
        <f aca="false">F150*1163</f>
        <v>106507.54</v>
      </c>
      <c r="M150" s="230" t="n">
        <f aca="false">G150*9.5</f>
        <v>0</v>
      </c>
      <c r="N150" s="221"/>
      <c r="O150" s="20"/>
    </row>
    <row r="151" customFormat="false" ht="26.25" hidden="false" customHeight="true" outlineLevel="0" collapsed="false">
      <c r="A151" s="180" t="n">
        <v>6</v>
      </c>
      <c r="B151" s="202" t="s">
        <v>216</v>
      </c>
      <c r="C151" s="92" t="n">
        <v>761</v>
      </c>
      <c r="D151" s="92" t="n">
        <v>2161.7</v>
      </c>
      <c r="E151" s="225" t="n">
        <f aca="false">SUM(Cічень!E151+Лютий!E151+Березень!E151+Квітень!E151+Травень!E151+Червень!E151+Липень!E151+Серпень!E151+Вересень!E151+Жовтень!E151+Листопад!E150+Грудень!E150)</f>
        <v>39785.81</v>
      </c>
      <c r="F151" s="225" t="n">
        <f aca="false">SUM(Cічень!F151+Лютий!F151+Березень!F151+Квітень!F151+Травень!F151+Червень!F151+Липень!F151+Серпень!F151+Вересень!F151+Жовтень!F151+Листопад!F150+Грудень!F150)</f>
        <v>443.06</v>
      </c>
      <c r="G151" s="225" t="n">
        <f aca="false">SUM(Cічень!G151+Лютий!G151+Березень!G151+Квітень!G151+Травень!G151+Червень!G151+Липень!G151+Серпень!G151+Вересень!G151+Жовтень!G151+Листопад!G150+Грудень!G150)</f>
        <v>0</v>
      </c>
      <c r="H151" s="225" t="n">
        <f aca="false">SUM(Cічень!H151+Лютий!H151+Березень!H151+Квітень!H151+Травень!H151+Червень!H151+Липень!H151+Серпень!H151+Вересень!H151+Жовтень!H151+Листопад!H150+Грудень!H150)</f>
        <v>900.1</v>
      </c>
      <c r="I151" s="225" t="n">
        <f aca="false">SUM(Cічень!I151+Лютий!I151+Березень!I151+Квітень!I151+Травень!I151+Червень!I151+Липень!I151+Серпень!I151+Вересень!I151+Жовтень!I151+Листопад!I150+Грудень!I150)</f>
        <v>32.89</v>
      </c>
      <c r="J151" s="93" t="n">
        <f aca="false">K151/D151</f>
        <v>256.772257945136</v>
      </c>
      <c r="K151" s="230" t="n">
        <f aca="false">L151+M151+E151</f>
        <v>555064.59</v>
      </c>
      <c r="L151" s="230" t="n">
        <f aca="false">F151*1163</f>
        <v>515278.78</v>
      </c>
      <c r="M151" s="230" t="n">
        <f aca="false">G151*9.5</f>
        <v>0</v>
      </c>
      <c r="N151" s="221"/>
      <c r="O151" s="20"/>
    </row>
    <row r="152" customFormat="false" ht="24" hidden="false" customHeight="true" outlineLevel="0" collapsed="false">
      <c r="A152" s="180" t="n">
        <v>7</v>
      </c>
      <c r="B152" s="203" t="s">
        <v>217</v>
      </c>
      <c r="C152" s="92" t="n">
        <v>125</v>
      </c>
      <c r="D152" s="92" t="n">
        <v>616.3</v>
      </c>
      <c r="E152" s="225" t="n">
        <f aca="false">SUM(Cічень!E152+Лютий!E152+Березень!E152+Квітень!E152+Травень!E152+Червень!E152+Липень!E152+Серпень!E152+Вересень!E152+Жовтень!E152+Листопад!E151+Грудень!E151)</f>
        <v>19132.24</v>
      </c>
      <c r="F152" s="225" t="n">
        <f aca="false">SUM(Cічень!F152+Лютий!F152+Березень!F152+Квітень!F152+Травень!F152+Червень!F152+Липень!F152+Серпень!F152+Вересень!F152+Жовтень!F152+Листопад!F151+Грудень!F151)</f>
        <v>42.09</v>
      </c>
      <c r="G152" s="225" t="n">
        <f aca="false">SUM(Cічень!G152+Лютий!G152+Березень!G152+Квітень!G152+Травень!G152+Червень!G152+Липень!G152+Серпень!G152+Вересень!G152+Жовтень!G152+Листопад!G151+Грудень!G151)</f>
        <v>0</v>
      </c>
      <c r="H152" s="225" t="n">
        <f aca="false">SUM(Cічень!H152+Лютий!H152+Березень!H152+Квітень!H152+Травень!H152+Червень!H152+Липень!H152+Серпень!H152+Вересень!H152+Жовтень!H152+Листопад!H151+Грудень!H151)</f>
        <v>191.24</v>
      </c>
      <c r="I152" s="225" t="n">
        <f aca="false">SUM(Cічень!I152+Лютий!I152+Березень!I152+Квітень!I152+Травень!I152+Червень!I152+Липень!I152+Серпень!I152+Вересень!I152+Жовтень!I152+Листопад!I151+Грудень!I151)</f>
        <v>0</v>
      </c>
      <c r="J152" s="93" t="n">
        <f aca="false">K152/D152</f>
        <v>110.470404024014</v>
      </c>
      <c r="K152" s="230" t="n">
        <f aca="false">L152+M152+E152</f>
        <v>68082.91</v>
      </c>
      <c r="L152" s="230" t="n">
        <f aca="false">F152*1163</f>
        <v>48950.67</v>
      </c>
      <c r="M152" s="230" t="n">
        <f aca="false">G152*9.5</f>
        <v>0</v>
      </c>
      <c r="N152" s="221"/>
      <c r="O152" s="20"/>
    </row>
    <row r="153" customFormat="false" ht="36.75" hidden="false" customHeight="true" outlineLevel="0" collapsed="false">
      <c r="A153" s="180" t="n">
        <v>8</v>
      </c>
      <c r="B153" s="202" t="s">
        <v>142</v>
      </c>
      <c r="C153" s="92" t="n">
        <v>1995</v>
      </c>
      <c r="D153" s="92" t="n">
        <v>20329.4</v>
      </c>
      <c r="E153" s="225" t="n">
        <f aca="false">SUM(Cічень!E153+Лютий!E153+Березень!E153+Квітень!E153+Травень!E153+Червень!E153+Липень!E153+Серпень!E153+Вересень!E153+Жовтень!E153+Листопад!E152+Грудень!E152)</f>
        <v>374911.13</v>
      </c>
      <c r="F153" s="225" t="n">
        <f aca="false">SUM(Cічень!F153+Лютий!F153+Березень!F153+Квітень!F153+Травень!F153+Червень!F153+Липень!F153+Серпень!F153+Вересень!F153+Жовтень!F153+Листопад!F152+Грудень!F152)</f>
        <v>2169.06</v>
      </c>
      <c r="G153" s="225" t="n">
        <f aca="false">SUM(Cічень!G153+Лютий!G153+Березень!G153+Квітень!G153+Травень!G153+Червень!G153+Липень!G153+Серпень!G153+Вересень!G153+Жовтень!G153+Листопад!G152+Грудень!G152)</f>
        <v>0</v>
      </c>
      <c r="H153" s="225" t="n">
        <f aca="false">SUM(Cічень!H153+Лютий!H153+Березень!H153+Квітень!H153+Травень!H153+Червень!H153+Липень!H153+Серпень!H153+Вересень!H153+Жовтень!H153+Листопад!H152+Грудень!H152)</f>
        <v>44264.76</v>
      </c>
      <c r="I153" s="225" t="n">
        <f aca="false">SUM(Cічень!I153+Лютий!I153+Березень!I153+Квітень!I153+Травень!I153+Червень!I153+Липень!I153+Серпень!I153+Вересень!I153+Жовтень!I153+Листопад!I152+Грудень!I152)</f>
        <v>0</v>
      </c>
      <c r="J153" s="93" t="n">
        <f aca="false">K153/D153</f>
        <v>142.528943795685</v>
      </c>
      <c r="K153" s="230" t="n">
        <f aca="false">L153+M153+E153</f>
        <v>2897527.91</v>
      </c>
      <c r="L153" s="230" t="n">
        <f aca="false">F153*1163</f>
        <v>2522616.78</v>
      </c>
      <c r="M153" s="230" t="n">
        <f aca="false">G153*9.5</f>
        <v>0</v>
      </c>
      <c r="N153" s="221"/>
      <c r="O153" s="20"/>
    </row>
    <row r="154" customFormat="false" ht="34.5" hidden="false" customHeight="true" outlineLevel="0" collapsed="false">
      <c r="A154" s="180" t="n">
        <v>9</v>
      </c>
      <c r="B154" s="204" t="s">
        <v>231</v>
      </c>
      <c r="C154" s="92" t="n">
        <v>1031</v>
      </c>
      <c r="D154" s="92" t="n">
        <v>4949.65</v>
      </c>
      <c r="E154" s="225" t="n">
        <f aca="false">SUM(Cічень!E154+Лютий!E154+Березень!E154+Квітень!E154+Травень!E154+Червень!E154+Липень!E154+Серпень!E154+Вересень!E154+Жовтень!E154+Листопад!E153+Грудень!E153)</f>
        <v>110692.7</v>
      </c>
      <c r="F154" s="225" t="n">
        <f aca="false">SUM(Cічень!F154+Лютий!F154+Березень!F154+Квітень!F154+Травень!F154+Червень!F154+Липень!F154+Серпень!F154+Вересень!F154+Жовтень!F154+Листопад!F153+Грудень!F153)</f>
        <v>485.33</v>
      </c>
      <c r="G154" s="225" t="n">
        <f aca="false">SUM(Cічень!G154+Лютий!G154+Березень!G154+Квітень!G154+Травень!G154+Червень!G154+Липень!G154+Серпень!G154+Вересень!G154+Жовтень!G154+Листопад!G153+Грудень!G153)</f>
        <v>0</v>
      </c>
      <c r="H154" s="225" t="n">
        <f aca="false">SUM(Cічень!H154+Лютий!H154+Березень!H154+Квітень!H154+Травень!H154+Червень!H154+Липень!H154+Серпень!H154+Вересень!H154+Жовтень!H154+Листопад!H153+Грудень!H153)</f>
        <v>2445.92</v>
      </c>
      <c r="I154" s="225" t="n">
        <f aca="false">SUM(Cічень!I154+Лютий!I154+Березень!I154+Квітень!I154+Травень!I154+Червень!I154+Липень!I154+Серпень!I154+Вересень!I154+Жовтень!I154+Листопад!I153+Грудень!I153)</f>
        <v>0</v>
      </c>
      <c r="J154" s="93" t="n">
        <f aca="false">K154/D154</f>
        <v>136.399844433445</v>
      </c>
      <c r="K154" s="230" t="n">
        <f aca="false">L154+M154+E154</f>
        <v>675131.49</v>
      </c>
      <c r="L154" s="230" t="n">
        <f aca="false">F154*1163</f>
        <v>564438.79</v>
      </c>
      <c r="M154" s="230" t="n">
        <f aca="false">G154*9.5</f>
        <v>0</v>
      </c>
      <c r="N154" s="221"/>
      <c r="O154" s="20"/>
    </row>
    <row r="155" customFormat="false" ht="24.75" hidden="false" customHeight="true" outlineLevel="0" collapsed="false">
      <c r="A155" s="180" t="n">
        <v>10</v>
      </c>
      <c r="B155" s="202" t="s">
        <v>144</v>
      </c>
      <c r="C155" s="92" t="n">
        <v>1125</v>
      </c>
      <c r="D155" s="92" t="n">
        <v>8890</v>
      </c>
      <c r="E155" s="225" t="n">
        <f aca="false">SUM(Cічень!E155+Лютий!E155+Березень!E155+Квітень!E155+Травень!E155+Червень!E155+Липень!E155+Серпень!E155+Вересень!E155+Жовтень!E155+Листопад!E154+Грудень!E154)</f>
        <v>56903.95</v>
      </c>
      <c r="F155" s="225" t="n">
        <f aca="false">SUM(Cічень!F155+Лютий!F155+Березень!F155+Квітень!F155+Травень!F155+Червень!F155+Липень!F155+Серпень!F155+Вересень!F155+Жовтень!F155+Листопад!F154+Грудень!F154)</f>
        <v>995.13</v>
      </c>
      <c r="G155" s="225" t="n">
        <f aca="false">SUM(Cічень!G155+Лютий!G155+Березень!G155+Квітень!G155+Травень!G155+Червень!G155+Липень!G155+Серпень!G155+Вересень!G155+Жовтень!G155+Листопад!G154+Грудень!G154)</f>
        <v>0</v>
      </c>
      <c r="H155" s="225" t="n">
        <f aca="false">SUM(Cічень!H155+Лютий!H155+Березень!H155+Квітень!H155+Травень!H155+Червень!H155+Липень!H155+Серпень!H155+Вересень!H155+Жовтень!H155+Листопад!H154+Грудень!H154)</f>
        <v>4934.3</v>
      </c>
      <c r="I155" s="225" t="n">
        <f aca="false">SUM(Cічень!I155+Лютий!I155+Березень!I155+Квітень!I155+Травень!I155+Червень!I155+Липень!I155+Серпень!I155+Вересень!I155+Жовтень!I155+Листопад!I154+Грудень!I154)</f>
        <v>43.8</v>
      </c>
      <c r="J155" s="93" t="n">
        <f aca="false">K155/D155</f>
        <v>136.584942632171</v>
      </c>
      <c r="K155" s="230" t="n">
        <f aca="false">L155+M155+E155</f>
        <v>1214240.14</v>
      </c>
      <c r="L155" s="230" t="n">
        <f aca="false">F155*1163</f>
        <v>1157336.19</v>
      </c>
      <c r="M155" s="230" t="n">
        <f aca="false">G155*9.5</f>
        <v>0</v>
      </c>
      <c r="N155" s="221"/>
      <c r="O155" s="20"/>
    </row>
    <row r="156" customFormat="false" ht="24" hidden="false" customHeight="true" outlineLevel="0" collapsed="false">
      <c r="A156" s="180" t="n">
        <v>11</v>
      </c>
      <c r="B156" s="202" t="s">
        <v>145</v>
      </c>
      <c r="C156" s="92" t="n">
        <v>910</v>
      </c>
      <c r="D156" s="92" t="n">
        <v>2539.5</v>
      </c>
      <c r="E156" s="225" t="n">
        <f aca="false">SUM(Cічень!E156+Лютий!E156+Березень!E156+Квітень!E156+Травень!E156+Червень!E156+Липень!E156+Серпень!E156+Вересень!E156+Жовтень!E156+Листопад!E155+Грудень!E155)</f>
        <v>112353.6</v>
      </c>
      <c r="F156" s="225" t="n">
        <f aca="false">SUM(Cічень!F156+Лютий!F156+Березень!F156+Квітень!F156+Травень!F156+Червень!F156+Липень!F156+Серпень!F156+Вересень!F156+Жовтень!F156+Листопад!F155+Грудень!F155)</f>
        <v>75.1</v>
      </c>
      <c r="G156" s="225" t="n">
        <f aca="false">SUM(Cічень!G156+Лютий!G156+Березень!G156+Квітень!G156+Травень!G156+Червень!G156+Липень!G156+Серпень!G156+Вересень!G156+Жовтень!G156+Листопад!G155+Грудень!G155)</f>
        <v>74.6</v>
      </c>
      <c r="H156" s="225" t="n">
        <f aca="false">SUM(Cічень!H156+Лютий!H156+Березень!H156+Квітень!H156+Травень!H156+Червень!H156+Липень!H156+Серпень!H156+Вересень!H156+Жовтень!H156+Листопад!H155+Грудень!H155)</f>
        <v>2100.83</v>
      </c>
      <c r="I156" s="225" t="n">
        <f aca="false">SUM(Cічень!I156+Лютий!I156+Березень!I156+Квітень!I156+Травень!I156+Червень!I156+Липень!I156+Серпень!I156+Вересень!I156+Жовтень!I156+Листопад!I155+Грудень!I155)</f>
        <v>421.42</v>
      </c>
      <c r="J156" s="93" t="n">
        <f aca="false">K156/D156</f>
        <v>78.9145894861193</v>
      </c>
      <c r="K156" s="230" t="n">
        <f aca="false">L156+M156+E156</f>
        <v>200403.6</v>
      </c>
      <c r="L156" s="230" t="n">
        <f aca="false">F156*1163</f>
        <v>87341.3</v>
      </c>
      <c r="M156" s="230" t="n">
        <f aca="false">G156*9.5</f>
        <v>708.7</v>
      </c>
      <c r="N156" s="221"/>
      <c r="O156" s="20"/>
    </row>
    <row r="157" customFormat="false" ht="23.85" hidden="false" customHeight="false" outlineLevel="0" collapsed="false">
      <c r="A157" s="180" t="n">
        <v>12</v>
      </c>
      <c r="B157" s="202" t="s">
        <v>146</v>
      </c>
      <c r="C157" s="92" t="n">
        <v>130</v>
      </c>
      <c r="D157" s="92" t="n">
        <v>2840.4</v>
      </c>
      <c r="E157" s="225" t="n">
        <f aca="false">SUM(Cічень!E157+Лютий!E157+Березень!E157+Квітень!E157+Травень!E157+Червень!E157+Липень!E157+Серпень!E157+Вересень!E157+Жовтень!E157+Листопад!E156+Грудень!E156)</f>
        <v>157197.62</v>
      </c>
      <c r="F157" s="225" t="n">
        <f aca="false">SUM(Cічень!F157+Лютий!F157+Березень!F157+Квітень!F157+Травень!F157+Червень!F157+Липень!F157+Серпень!F157+Вересень!F157+Жовтень!F157+Листопад!F156+Грудень!F156)</f>
        <v>0</v>
      </c>
      <c r="G157" s="225" t="n">
        <f aca="false">SUM(Cічень!G157+Лютий!G157+Березень!G157+Квітень!G157+Травень!G157+Червень!G157+Липень!G157+Серпень!G157+Вересень!G157+Жовтень!G157+Листопад!G156+Грудень!G156)</f>
        <v>0</v>
      </c>
      <c r="H157" s="225" t="n">
        <f aca="false">SUM(Cічень!H157+Лютий!H157+Березень!H157+Квітень!H157+Травень!H157+Червень!H157+Липень!H157+Серпень!H157+Вересень!H157+Жовтень!H157+Листопад!H156+Грудень!H156)</f>
        <v>1987.46</v>
      </c>
      <c r="I157" s="225" t="n">
        <f aca="false">SUM(Cічень!I157+Лютий!I157+Березень!I157+Квітень!I157+Травень!I157+Червень!I157+Липень!I157+Серпень!I157+Вересень!I157+Жовтень!I157+Листопад!I156+Грудень!I156)</f>
        <v>0</v>
      </c>
      <c r="J157" s="93" t="n">
        <f aca="false">K157/D157</f>
        <v>55.3434797915786</v>
      </c>
      <c r="K157" s="230" t="n">
        <f aca="false">L157+M157+E157</f>
        <v>157197.62</v>
      </c>
      <c r="L157" s="230" t="n">
        <f aca="false">F157*1163</f>
        <v>0</v>
      </c>
      <c r="M157" s="230" t="n">
        <f aca="false">G157*9.5</f>
        <v>0</v>
      </c>
      <c r="N157" s="221"/>
      <c r="O157" s="20"/>
    </row>
    <row r="158" customFormat="false" ht="23.85" hidden="false" customHeight="false" outlineLevel="0" collapsed="false">
      <c r="A158" s="180" t="n">
        <v>13</v>
      </c>
      <c r="B158" s="203" t="s">
        <v>219</v>
      </c>
      <c r="C158" s="92" t="n">
        <v>50</v>
      </c>
      <c r="D158" s="92" t="n">
        <v>204.2</v>
      </c>
      <c r="E158" s="225" t="n">
        <f aca="false">SUM(Cічень!E158+Лютий!E158+Березень!E158+Квітень!E158+Травень!E158+Червень!E158+Липень!E158+Серпень!E158+Вересень!E158+Жовтень!E158+Листопад!E157+Грудень!E157)</f>
        <v>7054.96</v>
      </c>
      <c r="F158" s="225" t="n">
        <f aca="false">SUM(Cічень!F158+Лютий!F158+Березень!F158+Квітень!F158+Травень!F158+Червень!F158+Липень!F158+Серпень!F158+Вересень!F158+Жовтень!F158+Листопад!F157+Грудень!F157)</f>
        <v>0</v>
      </c>
      <c r="G158" s="225" t="n">
        <f aca="false">SUM(Cічень!G158+Лютий!G158+Березень!G158+Квітень!G158+Травень!G158+Червень!G158+Липень!G158+Серпень!G158+Вересень!G158+Жовтень!G158+Листопад!G157+Грудень!G157)</f>
        <v>0</v>
      </c>
      <c r="H158" s="225" t="n">
        <f aca="false">SUM(Cічень!H158+Лютий!H158+Березень!H158+Квітень!H158+Травень!H158+Червень!H158+Липень!H158+Серпень!H158+Вересень!H158+Жовтень!H158+Листопад!H157+Грудень!H157)</f>
        <v>96.97</v>
      </c>
      <c r="I158" s="225" t="n">
        <f aca="false">SUM(Cічень!I158+Лютий!I158+Березень!I158+Квітень!I158+Травень!I158+Червень!I158+Липень!I158+Серпень!I158+Вересень!I158+Жовтень!I158+Листопад!I157+Грудень!I157)</f>
        <v>0</v>
      </c>
      <c r="J158" s="93" t="n">
        <f aca="false">K158/D158</f>
        <v>34.5492654260529</v>
      </c>
      <c r="K158" s="230" t="n">
        <f aca="false">L158+M158+E158</f>
        <v>7054.96</v>
      </c>
      <c r="L158" s="230" t="n">
        <f aca="false">F158*1163</f>
        <v>0</v>
      </c>
      <c r="M158" s="230" t="n">
        <f aca="false">G158*9.5</f>
        <v>0</v>
      </c>
      <c r="N158" s="221"/>
      <c r="O158" s="20"/>
    </row>
    <row r="159" customFormat="false" ht="33" hidden="false" customHeight="true" outlineLevel="0" collapsed="false">
      <c r="A159" s="180" t="n">
        <v>14</v>
      </c>
      <c r="B159" s="201" t="s">
        <v>220</v>
      </c>
      <c r="C159" s="92" t="n">
        <v>35</v>
      </c>
      <c r="D159" s="92" t="n">
        <v>217</v>
      </c>
      <c r="E159" s="225" t="n">
        <f aca="false">SUM(Cічень!E159+Лютий!E159+Березень!E159+Квітень!E159+Травень!E159+Червень!E159+Липень!E159+Серпень!E159+Вересень!E159+Жовтень!E159+Листопад!E158+Грудень!E158)</f>
        <v>11711.68</v>
      </c>
      <c r="F159" s="225" t="n">
        <f aca="false">SUM(Cічень!F159+Лютий!F159+Березень!F159+Квітень!F159+Травень!F159+Червень!F159+Липень!F159+Серпень!F159+Вересень!F159+Жовтень!F159+Листопад!F158+Грудень!F158)</f>
        <v>0</v>
      </c>
      <c r="G159" s="225" t="n">
        <f aca="false">SUM(Cічень!G159+Лютий!G159+Березень!G159+Квітень!G159+Травень!G159+Червень!G159+Липень!G159+Серпень!G159+Вересень!G159+Жовтень!G159+Листопад!G158+Грудень!G158)</f>
        <v>0</v>
      </c>
      <c r="H159" s="225" t="n">
        <f aca="false">SUM(Cічень!H159+Лютий!H159+Березень!H159+Квітень!H159+Травень!H159+Червень!H159+Липень!H159+Серпень!H159+Вересень!H159+Жовтень!H159+Листопад!H158+Грудень!H158)</f>
        <v>0</v>
      </c>
      <c r="I159" s="225" t="n">
        <f aca="false">SUM(Cічень!I159+Лютий!I159+Березень!I159+Квітень!I159+Травень!I159+Червень!I159+Липень!I159+Серпень!I159+Вересень!I159+Жовтень!I159+Листопад!I158+Грудень!I158)</f>
        <v>0</v>
      </c>
      <c r="J159" s="93" t="n">
        <f aca="false">K159/D159</f>
        <v>53.9708755760369</v>
      </c>
      <c r="K159" s="230" t="n">
        <f aca="false">L159+M159+E159</f>
        <v>11711.68</v>
      </c>
      <c r="L159" s="230" t="n">
        <f aca="false">F159*1163</f>
        <v>0</v>
      </c>
      <c r="M159" s="230" t="n">
        <f aca="false">G159*9.5</f>
        <v>0</v>
      </c>
      <c r="N159" s="221"/>
      <c r="O159" s="20"/>
    </row>
    <row r="160" customFormat="false" ht="15" hidden="false" customHeight="false" outlineLevel="0" collapsed="false">
      <c r="A160" s="173"/>
      <c r="B160" s="174" t="s">
        <v>66</v>
      </c>
      <c r="C160" s="175" t="n">
        <f aca="false">SUM(C146:C159)</f>
        <v>7953</v>
      </c>
      <c r="D160" s="175" t="n">
        <f aca="false">SUM(D146:D159)</f>
        <v>63652.65</v>
      </c>
      <c r="E160" s="175" t="n">
        <f aca="false">SUM(E146:E159)</f>
        <v>1222765.36</v>
      </c>
      <c r="F160" s="175" t="n">
        <f aca="false">SUM(F146:F159)</f>
        <v>7466.83</v>
      </c>
      <c r="G160" s="175" t="n">
        <f aca="false">SUM(G146:G159)</f>
        <v>68036.9</v>
      </c>
      <c r="H160" s="175" t="n">
        <f aca="false">SUM(H146:H159)</f>
        <v>68894.63</v>
      </c>
      <c r="I160" s="175" t="n">
        <f aca="false">SUM(I146:I159)</f>
        <v>566.24</v>
      </c>
      <c r="J160" s="178"/>
      <c r="K160" s="229"/>
      <c r="L160" s="229"/>
      <c r="M160" s="229"/>
      <c r="N160" s="221"/>
      <c r="O160" s="96"/>
    </row>
    <row r="161" customFormat="false" ht="15" hidden="false" customHeight="false" outlineLevel="0" collapsed="false">
      <c r="A161" s="173"/>
      <c r="B161" s="174" t="s">
        <v>67</v>
      </c>
      <c r="C161" s="175"/>
      <c r="D161" s="175"/>
      <c r="E161" s="175"/>
      <c r="F161" s="175"/>
      <c r="G161" s="175"/>
      <c r="H161" s="175"/>
      <c r="I161" s="181"/>
      <c r="J161" s="181" t="n">
        <f aca="false">SUM(J146:J159)/14</f>
        <v>146.683276948097</v>
      </c>
      <c r="K161" s="229"/>
      <c r="L161" s="229"/>
      <c r="M161" s="229"/>
      <c r="N161" s="221"/>
      <c r="O161" s="96"/>
    </row>
    <row r="162" customFormat="false" ht="14.25" hidden="false" customHeight="true" outlineLevel="0" collapsed="false">
      <c r="A162" s="125"/>
      <c r="B162" s="125"/>
      <c r="C162" s="156"/>
      <c r="D162" s="156"/>
      <c r="E162" s="156"/>
      <c r="F162" s="156"/>
      <c r="G162" s="156"/>
      <c r="H162" s="156"/>
      <c r="I162" s="156"/>
      <c r="J162" s="156"/>
      <c r="K162" s="223"/>
      <c r="L162" s="223"/>
      <c r="M162" s="223"/>
      <c r="N162" s="221"/>
      <c r="O162" s="96"/>
    </row>
    <row r="163" customFormat="false" ht="15" hidden="true" customHeight="false" outlineLevel="0" collapsed="false">
      <c r="A163" s="125"/>
      <c r="B163" s="125"/>
      <c r="C163" s="156"/>
      <c r="D163" s="156"/>
      <c r="E163" s="156"/>
      <c r="F163" s="156"/>
      <c r="G163" s="156"/>
      <c r="H163" s="156"/>
      <c r="I163" s="156"/>
      <c r="J163" s="156"/>
      <c r="K163" s="223"/>
      <c r="L163" s="223"/>
      <c r="M163" s="223"/>
      <c r="O163" s="96"/>
    </row>
    <row r="164" customFormat="false" ht="15" hidden="true" customHeight="false" outlineLevel="0" collapsed="false">
      <c r="A164" s="125"/>
      <c r="B164" s="125"/>
      <c r="C164" s="156"/>
      <c r="D164" s="156"/>
      <c r="E164" s="156"/>
      <c r="F164" s="156"/>
      <c r="G164" s="156"/>
      <c r="H164" s="156"/>
      <c r="I164" s="156"/>
      <c r="J164" s="156"/>
      <c r="K164" s="223"/>
      <c r="L164" s="223"/>
      <c r="M164" s="223"/>
      <c r="O164" s="96"/>
    </row>
    <row r="165" customFormat="false" ht="7.5" hidden="false" customHeight="true" outlineLevel="0" collapsed="false">
      <c r="A165" s="125"/>
      <c r="B165" s="125"/>
      <c r="C165" s="125"/>
      <c r="D165" s="125"/>
      <c r="E165" s="124"/>
      <c r="F165" s="231"/>
      <c r="G165" s="124"/>
      <c r="H165" s="156"/>
      <c r="I165" s="156"/>
      <c r="J165" s="156"/>
      <c r="K165" s="125"/>
      <c r="L165" s="125"/>
      <c r="M165" s="125"/>
      <c r="N165" s="221"/>
      <c r="O165" s="96"/>
    </row>
    <row r="166" customFormat="false" ht="7.5" hidden="false" customHeight="true" outlineLevel="0" collapsed="false">
      <c r="A166" s="125"/>
      <c r="B166" s="125"/>
      <c r="C166" s="125"/>
      <c r="D166" s="125"/>
      <c r="E166" s="124"/>
      <c r="F166" s="124"/>
      <c r="G166" s="124"/>
      <c r="H166" s="156"/>
      <c r="I166" s="156"/>
      <c r="J166" s="156"/>
      <c r="K166" s="125"/>
      <c r="L166" s="125"/>
      <c r="M166" s="125"/>
      <c r="N166" s="221"/>
      <c r="O166" s="96"/>
    </row>
    <row r="167" customFormat="false" ht="7.5" hidden="false" customHeight="true" outlineLevel="0" collapsed="false">
      <c r="A167" s="125"/>
      <c r="B167" s="125"/>
      <c r="C167" s="125"/>
      <c r="D167" s="125"/>
      <c r="E167" s="124"/>
      <c r="F167" s="124"/>
      <c r="G167" s="124"/>
      <c r="H167" s="156"/>
      <c r="I167" s="156"/>
      <c r="J167" s="156"/>
      <c r="K167" s="125"/>
      <c r="L167" s="125"/>
      <c r="M167" s="125"/>
      <c r="N167" s="221"/>
      <c r="O167" s="96"/>
    </row>
    <row r="168" customFormat="false" ht="25.5" hidden="false" customHeight="true" outlineLevel="0" collapsed="false">
      <c r="A168" s="126" t="s">
        <v>1</v>
      </c>
      <c r="B168" s="127" t="s">
        <v>2</v>
      </c>
      <c r="C168" s="127" t="s">
        <v>3</v>
      </c>
      <c r="D168" s="127" t="s">
        <v>4</v>
      </c>
      <c r="E168" s="127" t="s">
        <v>5</v>
      </c>
      <c r="F168" s="127"/>
      <c r="G168" s="127"/>
      <c r="H168" s="127"/>
      <c r="I168" s="127"/>
      <c r="J168" s="127" t="s">
        <v>6</v>
      </c>
      <c r="K168" s="127" t="s">
        <v>7</v>
      </c>
      <c r="L168" s="127"/>
      <c r="M168" s="127"/>
      <c r="N168" s="221"/>
      <c r="O168" s="96"/>
    </row>
    <row r="169" customFormat="false" ht="35.05" hidden="false" customHeight="false" outlineLevel="0" collapsed="false">
      <c r="A169" s="126"/>
      <c r="B169" s="127"/>
      <c r="C169" s="127"/>
      <c r="D169" s="127"/>
      <c r="E169" s="127" t="s">
        <v>8</v>
      </c>
      <c r="F169" s="127" t="s">
        <v>9</v>
      </c>
      <c r="G169" s="127" t="s">
        <v>10</v>
      </c>
      <c r="H169" s="127" t="s">
        <v>11</v>
      </c>
      <c r="I169" s="127" t="s">
        <v>12</v>
      </c>
      <c r="J169" s="127"/>
      <c r="K169" s="127" t="s">
        <v>13</v>
      </c>
      <c r="L169" s="127" t="s">
        <v>14</v>
      </c>
      <c r="M169" s="127" t="s">
        <v>15</v>
      </c>
      <c r="N169" s="221"/>
      <c r="O169" s="96"/>
    </row>
    <row r="170" customFormat="false" ht="15" hidden="false" customHeight="false" outlineLevel="0" collapsed="false">
      <c r="A170" s="161" t="s">
        <v>149</v>
      </c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N170" s="221"/>
      <c r="O170" s="96"/>
    </row>
    <row r="171" customFormat="false" ht="16.5" hidden="false" customHeight="true" outlineLevel="0" collapsed="false">
      <c r="A171" s="162" t="n">
        <v>1</v>
      </c>
      <c r="B171" s="91" t="s">
        <v>150</v>
      </c>
      <c r="C171" s="92" t="n">
        <v>50</v>
      </c>
      <c r="D171" s="92" t="n">
        <v>122.1</v>
      </c>
      <c r="E171" s="225" t="n">
        <f aca="false">SUM(Cічень!E171+Лютий!E171+Березень!E171+Квітень!E171+Травень!E171+Червень!E171+Липень!E171+Серпень!E171+Вересень!E171+Жовтень!E171+Листопад!E168+Грудень!E168)</f>
        <v>18763.83</v>
      </c>
      <c r="F171" s="225" t="n">
        <f aca="false">SUM(Cічень!F171+Лютий!F171+Березень!F171+Квітень!F171+Травень!F171+Червень!F171+Липень!F171+Серпень!F171+Вересень!F171+Жовтень!F171+Листопад!F168+Грудень!F168)</f>
        <v>0</v>
      </c>
      <c r="G171" s="225" t="n">
        <f aca="false">SUM(Cічень!G171+Лютий!G171+Березень!G171+Квітень!G171+Травень!G171+Червень!G171+Липень!G171+Серпень!G171+Вересень!G171+Жовтень!G171+Листопад!G168+Грудень!G168)</f>
        <v>0</v>
      </c>
      <c r="H171" s="225" t="n">
        <f aca="false">SUM(Cічень!H171+Лютий!H171+Березень!H171+Квітень!H171+Травень!H171+Червень!H171+Липень!H171+Серпень!H171+Вересень!H171+Жовтень!H171+Листопад!H168+Грудень!H168)</f>
        <v>0</v>
      </c>
      <c r="I171" s="225" t="n">
        <f aca="false">SUM(Cічень!I171+Лютий!I171+Березень!I171+Квітень!I171+Травень!I171+Червень!I171+Липень!I171+Серпень!I171+Вересень!I171+Жовтень!I171+Листопад!I168+Грудень!I168)</f>
        <v>0</v>
      </c>
      <c r="J171" s="182" t="n">
        <f aca="false">K171/D171</f>
        <v>153.675921375921</v>
      </c>
      <c r="K171" s="232" t="n">
        <f aca="false">L171+M171+E171</f>
        <v>18763.83</v>
      </c>
      <c r="L171" s="233" t="n">
        <f aca="false">F171*1163</f>
        <v>0</v>
      </c>
      <c r="M171" s="233" t="n">
        <f aca="false">G171*9.5</f>
        <v>0</v>
      </c>
      <c r="N171" s="221"/>
      <c r="O171" s="96"/>
    </row>
    <row r="172" customFormat="false" ht="23.85" hidden="false" customHeight="false" outlineLevel="0" collapsed="false">
      <c r="A172" s="162" t="n">
        <v>2</v>
      </c>
      <c r="B172" s="91" t="s">
        <v>151</v>
      </c>
      <c r="C172" s="92" t="n">
        <v>50</v>
      </c>
      <c r="D172" s="92" t="n">
        <v>426.8</v>
      </c>
      <c r="E172" s="225" t="n">
        <f aca="false">SUM(Cічень!E172+Лютий!E172+Березень!E172+Квітень!E172+Травень!E172+Червень!E172+Липень!E172+Серпень!E172+Вересень!E172+Жовтень!E172+Листопад!E169+Грудень!E169)</f>
        <v>5841.5</v>
      </c>
      <c r="F172" s="225" t="n">
        <f aca="false">SUM(Cічень!F172+Лютий!F172+Березень!F172+Квітень!F172+Травень!F172+Червень!F172+Липень!F172+Серпень!F172+Вересень!F172+Жовтень!F172+Листопад!F169+Грудень!F169)</f>
        <v>52.64</v>
      </c>
      <c r="G172" s="225" t="n">
        <f aca="false">SUM(Cічень!G172+Лютий!G172+Березень!G172+Квітень!G172+Травень!G172+Червень!G172+Липень!G172+Серпень!G172+Вересень!G172+Жовтень!G172+Листопад!G169+Грудень!G169)</f>
        <v>0</v>
      </c>
      <c r="H172" s="225" t="n">
        <f aca="false">SUM(Cічень!H172+Лютий!H172+Березень!H172+Квітень!H172+Травень!H172+Червень!H172+Липень!H172+Серпень!H172+Вересень!H172+Жовтень!H172+Листопад!H169+Грудень!H169)</f>
        <v>65.35</v>
      </c>
      <c r="I172" s="225" t="n">
        <f aca="false">SUM(Cічень!I172+Лютий!I172+Березень!I172+Квітень!I172+Травень!I172+Червень!I172+Липень!I172+Серпень!I172+Вересень!I172+Жовтень!I172+Листопад!I169+Грудень!I169)</f>
        <v>15</v>
      </c>
      <c r="J172" s="182" t="n">
        <f aca="false">K172/D172</f>
        <v>157.127038425492</v>
      </c>
      <c r="K172" s="232" t="n">
        <f aca="false">L172+M172+E172</f>
        <v>67061.82</v>
      </c>
      <c r="L172" s="232" t="n">
        <f aca="false">F172*1163</f>
        <v>61220.32</v>
      </c>
      <c r="M172" s="233" t="n">
        <f aca="false">G172*9.5</f>
        <v>0</v>
      </c>
      <c r="N172" s="221"/>
      <c r="O172" s="96"/>
    </row>
    <row r="173" customFormat="false" ht="15" hidden="false" customHeight="true" outlineLevel="0" collapsed="false">
      <c r="A173" s="162" t="n">
        <v>3</v>
      </c>
      <c r="B173" s="91" t="s">
        <v>152</v>
      </c>
      <c r="C173" s="92" t="n">
        <v>90</v>
      </c>
      <c r="D173" s="92" t="n">
        <v>761.3</v>
      </c>
      <c r="E173" s="225" t="n">
        <f aca="false">SUM(Cічень!E173+Лютий!E173+Березень!E173+Квітень!E173+Травень!E173+Червень!E173+Липень!E173+Серпень!E173+Вересень!E173+Жовтень!E173+Листопад!E170+Грудень!E170)</f>
        <v>4027.27</v>
      </c>
      <c r="F173" s="225" t="n">
        <f aca="false">SUM(Cічень!F173+Лютий!F173+Березень!F173+Квітень!F173+Травень!F173+Червень!F173+Липень!F173+Серпень!F173+Вересень!F173+Жовтень!F173+Листопад!F170+Грудень!F170)</f>
        <v>78.19</v>
      </c>
      <c r="G173" s="225" t="n">
        <f aca="false">SUM(Cічень!G173+Лютий!G173+Березень!G173+Квітень!G173+Травень!G173+Червень!G173+Липень!G173+Серпень!G173+Вересень!G173+Жовтень!G173+Листопад!G170+Грудень!G170)</f>
        <v>0</v>
      </c>
      <c r="H173" s="225" t="n">
        <f aca="false">SUM(Cічень!H173+Лютий!H173+Березень!H173+Квітень!H173+Травень!H173+Червень!H173+Липень!H173+Серпень!H173+Вересень!H173+Жовтень!H173+Листопад!H170+Грудень!H170)</f>
        <v>89.1</v>
      </c>
      <c r="I173" s="225" t="n">
        <f aca="false">SUM(Cічень!I173+Лютий!I173+Березень!I173+Квітень!I173+Травень!I173+Червень!I173+Липень!I173+Серпень!I173+Вересень!I173+Жовтень!I173+Листопад!I170+Грудень!I170)</f>
        <v>2</v>
      </c>
      <c r="J173" s="182" t="n">
        <f aca="false">K173/D173</f>
        <v>124.736949954026</v>
      </c>
      <c r="K173" s="232" t="n">
        <f aca="false">L173+M173+E173</f>
        <v>94962.24</v>
      </c>
      <c r="L173" s="233" t="n">
        <f aca="false">F173*1163</f>
        <v>90934.97</v>
      </c>
      <c r="M173" s="233" t="n">
        <f aca="false">G173*9.5</f>
        <v>0</v>
      </c>
      <c r="N173" s="221"/>
      <c r="O173" s="96"/>
    </row>
    <row r="174" customFormat="false" ht="15" hidden="false" customHeight="false" outlineLevel="0" collapsed="false">
      <c r="A174" s="162" t="n">
        <v>4</v>
      </c>
      <c r="B174" s="91" t="s">
        <v>153</v>
      </c>
      <c r="C174" s="92" t="n">
        <v>13</v>
      </c>
      <c r="D174" s="92" t="n">
        <v>273.5</v>
      </c>
      <c r="E174" s="225" t="n">
        <f aca="false">SUM(Cічень!E174+Лютий!E174+Березень!E174+Квітень!E174+Травень!E174+Червень!E174+Липень!E174+Серпень!E174+Вересень!E174+Жовтень!E174+Листопад!E171+Грудень!E171)</f>
        <v>25787.91</v>
      </c>
      <c r="F174" s="225" t="n">
        <f aca="false">SUM(Cічень!F174+Лютий!F174+Березень!F174+Квітень!F174+Травень!F174+Червень!F174+Липень!F174+Серпень!F174+Вересень!F174+Жовтень!F174+Листопад!F171+Грудень!F171)</f>
        <v>0</v>
      </c>
      <c r="G174" s="225" t="n">
        <f aca="false">SUM(Cічень!G174+Лютий!G174+Березень!G174+Квітень!G174+Травень!G174+Червень!G174+Липень!G174+Серпень!G174+Вересень!G174+Жовтень!G174+Листопад!G171+Грудень!G171)</f>
        <v>0</v>
      </c>
      <c r="H174" s="225" t="n">
        <f aca="false">SUM(Cічень!H174+Лютий!H174+Березень!H174+Квітень!H174+Травень!H174+Червень!H174+Липень!H174+Серпень!H174+Вересень!H174+Жовтень!H174+Листопад!H171+Грудень!H171)</f>
        <v>95.6</v>
      </c>
      <c r="I174" s="225" t="n">
        <f aca="false">SUM(Cічень!I174+Лютий!I174+Березень!I174+Квітень!I174+Травень!I174+Червень!I174+Липень!I174+Серпень!I174+Вересень!I174+Жовтень!I174+Листопад!I171+Грудень!I171)</f>
        <v>0</v>
      </c>
      <c r="J174" s="182" t="n">
        <f aca="false">K174/D174</f>
        <v>94.2885191956124</v>
      </c>
      <c r="K174" s="232" t="n">
        <f aca="false">L174+M174+E174</f>
        <v>25787.91</v>
      </c>
      <c r="L174" s="233" t="n">
        <f aca="false">F174*1163</f>
        <v>0</v>
      </c>
      <c r="M174" s="233" t="n">
        <f aca="false">G174*9.5</f>
        <v>0</v>
      </c>
      <c r="N174" s="221"/>
      <c r="O174" s="96"/>
    </row>
    <row r="175" customFormat="false" ht="23.85" hidden="false" customHeight="false" outlineLevel="0" collapsed="false">
      <c r="A175" s="162" t="n">
        <v>5</v>
      </c>
      <c r="B175" s="91" t="s">
        <v>154</v>
      </c>
      <c r="C175" s="92" t="n">
        <v>28</v>
      </c>
      <c r="D175" s="92" t="n">
        <v>150</v>
      </c>
      <c r="E175" s="225" t="n">
        <f aca="false">SUM(Cічень!E175+Лютий!E175+Березень!E175+Квітень!E175+Травень!E175+Червень!E175+Липень!E175+Серпень!E175+Вересень!E175+Жовтень!E175+Листопад!E172+Грудень!E172)</f>
        <v>15546.27</v>
      </c>
      <c r="F175" s="225" t="n">
        <f aca="false">SUM(Cічень!F175+Лютий!F175+Березень!F175+Квітень!F175+Травень!F175+Червень!F175+Липень!F175+Серпень!F175+Вересень!F175+Жовтень!F175+Листопад!F172+Грудень!F172)</f>
        <v>0</v>
      </c>
      <c r="G175" s="225" t="n">
        <f aca="false">SUM(Cічень!G175+Лютий!G175+Березень!G175+Квітень!G175+Травень!G175+Червень!G175+Липень!G175+Серпень!G175+Вересень!G175+Жовтень!G175+Листопад!G172+Грудень!G172)</f>
        <v>0</v>
      </c>
      <c r="H175" s="225" t="n">
        <f aca="false">SUM(Cічень!H175+Лютий!H175+Березень!H175+Квітень!H175+Травень!H175+Червень!H175+Липень!H175+Серпень!H175+Вересень!H175+Жовтень!H175+Листопад!H172+Грудень!H172)</f>
        <v>0</v>
      </c>
      <c r="I175" s="225" t="n">
        <f aca="false">SUM(Cічень!I175+Лютий!I175+Березень!I175+Квітень!I175+Травень!I175+Червень!I175+Липень!I175+Серпень!I175+Вересень!I175+Жовтень!I175+Листопад!I172+Грудень!I172)</f>
        <v>0</v>
      </c>
      <c r="J175" s="182" t="n">
        <f aca="false">K175/D175</f>
        <v>103.6418</v>
      </c>
      <c r="K175" s="232" t="n">
        <f aca="false">L175+M175+E175</f>
        <v>15546.27</v>
      </c>
      <c r="L175" s="233" t="n">
        <f aca="false">F175*1163</f>
        <v>0</v>
      </c>
      <c r="M175" s="233" t="n">
        <f aca="false">G175*9.5</f>
        <v>0</v>
      </c>
      <c r="N175" s="221"/>
      <c r="O175" s="96"/>
    </row>
    <row r="176" customFormat="false" ht="15" hidden="false" customHeight="false" outlineLevel="0" collapsed="false">
      <c r="A176" s="162" t="n">
        <v>6</v>
      </c>
      <c r="B176" s="91" t="s">
        <v>155</v>
      </c>
      <c r="C176" s="92" t="n">
        <v>20</v>
      </c>
      <c r="D176" s="92" t="n">
        <v>417.57</v>
      </c>
      <c r="E176" s="225" t="n">
        <f aca="false">SUM(Cічень!E176+Лютий!E176+Березень!E176+Квітень!E176+Травень!E176+Червень!E176+Липень!E176+Серпень!E176+Вересень!E176+Жовтень!E176+Листопад!E173+Грудень!E173)</f>
        <v>3318.91</v>
      </c>
      <c r="F176" s="225" t="n">
        <f aca="false">SUM(Cічень!F176+Лютий!F176+Березень!F176+Квітень!F176+Травень!F176+Червень!F176+Липень!F176+Серпень!F176+Вересень!F176+Жовтень!F176+Листопад!F173+Грудень!F173)</f>
        <v>0</v>
      </c>
      <c r="G176" s="225" t="n">
        <f aca="false">SUM(Cічень!G176+Лютий!G176+Березень!G176+Квітень!G176+Травень!G176+Червень!G176+Липень!G176+Серпень!G176+Вересень!G176+Жовтень!G176+Листопад!G173+Грудень!G173)</f>
        <v>3639.52</v>
      </c>
      <c r="H176" s="225" t="n">
        <f aca="false">SUM(Cічень!H176+Лютий!H176+Березень!H176+Квітень!H176+Травень!H176+Червень!H176+Липень!H176+Серпень!H176+Вересень!H176+Жовтень!H176+Листопад!H173+Грудень!H173)</f>
        <v>49.89</v>
      </c>
      <c r="I176" s="225" t="n">
        <f aca="false">SUM(Cічень!I176+Лютий!I176+Березень!I176+Квітень!I176+Травень!I176+Червень!I176+Липень!I176+Серпень!I176+Вересень!I176+Жовтень!I176+Листопад!I173+Грудень!I173)</f>
        <v>0</v>
      </c>
      <c r="J176" s="182" t="n">
        <f aca="false">K176/D176</f>
        <v>90.7496946619729</v>
      </c>
      <c r="K176" s="232" t="n">
        <f aca="false">L176+M176+E176</f>
        <v>37894.35</v>
      </c>
      <c r="L176" s="233" t="n">
        <f aca="false">F176*1163</f>
        <v>0</v>
      </c>
      <c r="M176" s="233" t="n">
        <f aca="false">G176*9.5</f>
        <v>34575.44</v>
      </c>
      <c r="N176" s="221"/>
      <c r="O176" s="96"/>
    </row>
    <row r="177" customFormat="false" ht="15" hidden="false" customHeight="false" outlineLevel="0" collapsed="false">
      <c r="A177" s="162" t="n">
        <v>7</v>
      </c>
      <c r="B177" s="91" t="s">
        <v>156</v>
      </c>
      <c r="C177" s="92" t="n">
        <v>65</v>
      </c>
      <c r="D177" s="92" t="n">
        <v>1025.9</v>
      </c>
      <c r="E177" s="225" t="n">
        <f aca="false">SUM(Cічень!E177+Лютий!E177+Березень!E177+Квітень!E177+Травень!E177+Червень!E177+Липень!E177+Серпень!E177+Вересень!E177+Жовтень!E177+Листопад!E174+Грудень!E174)</f>
        <v>9454.25</v>
      </c>
      <c r="F177" s="225" t="n">
        <f aca="false">SUM(Cічень!F177+Лютий!F177+Березень!F177+Квітень!F177+Травень!F177+Червень!F177+Липень!F177+Серпень!F177+Вересень!F177+Жовтень!F177+Листопад!F174+Грудень!F174)</f>
        <v>0</v>
      </c>
      <c r="G177" s="225" t="n">
        <f aca="false">SUM(Cічень!G177+Лютий!G177+Березень!G177+Квітень!G177+Травень!G177+Червень!G177+Липень!G177+Серпень!G177+Вересень!G177+Жовтень!G177+Листопад!G174+Грудень!G174)</f>
        <v>11004.22</v>
      </c>
      <c r="H177" s="225" t="n">
        <f aca="false">SUM(Cічень!H177+Лютий!H177+Березень!H177+Квітень!H177+Травень!H177+Червень!H177+Липень!H177+Серпень!H177+Вересень!H177+Жовтень!H177+Листопад!H174+Грудень!H174)</f>
        <v>73.04</v>
      </c>
      <c r="I177" s="225" t="n">
        <f aca="false">SUM(Cічень!I177+Лютий!I177+Березень!I177+Квітень!I177+Травень!I177+Червень!I177+Липень!I177+Серпень!I177+Вересень!I177+Жовтень!I177+Листопад!I174+Грудень!I174)</f>
        <v>0</v>
      </c>
      <c r="J177" s="182" t="n">
        <f aca="false">K177/D177</f>
        <v>111.116424602788</v>
      </c>
      <c r="K177" s="232" t="n">
        <f aca="false">L177+M177+E177</f>
        <v>113994.34</v>
      </c>
      <c r="L177" s="233" t="n">
        <f aca="false">F177*1163</f>
        <v>0</v>
      </c>
      <c r="M177" s="233" t="n">
        <f aca="false">G177*9.5</f>
        <v>104540.09</v>
      </c>
      <c r="N177" s="221"/>
      <c r="O177" s="96"/>
    </row>
    <row r="178" customFormat="false" ht="15" hidden="false" customHeight="false" outlineLevel="0" collapsed="false">
      <c r="A178" s="162" t="n">
        <v>8</v>
      </c>
      <c r="B178" s="91" t="s">
        <v>157</v>
      </c>
      <c r="C178" s="92" t="n">
        <v>52</v>
      </c>
      <c r="D178" s="92" t="n">
        <v>1060.2</v>
      </c>
      <c r="E178" s="225" t="n">
        <f aca="false">SUM(Cічень!E178+Лютий!E178+Березень!E178+Квітень!E178+Травень!E178+Червень!E178+Липень!E178+Серпень!E178+Вересень!E178+Жовтень!E178+Листопад!E175+Грудень!E175)</f>
        <v>4201.93</v>
      </c>
      <c r="F178" s="225" t="n">
        <f aca="false">SUM(Cічень!F178+Лютий!F178+Березень!F178+Квітень!F178+Травень!F178+Червень!F178+Липень!F178+Серпень!F178+Вересень!F178+Жовтень!F178+Листопад!F175+Грудень!F175)</f>
        <v>73.54</v>
      </c>
      <c r="G178" s="225" t="n">
        <f aca="false">SUM(Cічень!G178+Лютий!G178+Березень!G178+Квітень!G178+Травень!G178+Червень!G178+Липень!G178+Серпень!G178+Вересень!G178+Жовтень!G178+Листопад!G175+Грудень!G175)</f>
        <v>0</v>
      </c>
      <c r="H178" s="225" t="n">
        <f aca="false">SUM(Cічень!H178+Лютий!H178+Березень!H178+Квітень!H178+Травень!H178+Червень!H178+Липень!H178+Серпень!H178+Вересень!H178+Жовтень!H178+Листопад!H175+Грудень!H175)</f>
        <v>92.12</v>
      </c>
      <c r="I178" s="225" t="n">
        <f aca="false">SUM(Cічень!I178+Лютий!I178+Березень!I178+Квітень!I178+Травень!I178+Червень!I178+Липень!I178+Серпень!I178+Вересень!I178+Жовтень!I178+Листопад!I175+Грудень!I175)</f>
        <v>0</v>
      </c>
      <c r="J178" s="182" t="n">
        <f aca="false">K178/D178</f>
        <v>84.6339841539332</v>
      </c>
      <c r="K178" s="232" t="n">
        <f aca="false">L178+M178+E178</f>
        <v>89728.95</v>
      </c>
      <c r="L178" s="233" t="n">
        <f aca="false">F178*1163</f>
        <v>85527.02</v>
      </c>
      <c r="M178" s="233" t="n">
        <f aca="false">G178*9.5</f>
        <v>0</v>
      </c>
      <c r="N178" s="221"/>
      <c r="O178" s="96"/>
    </row>
    <row r="179" customFormat="false" ht="15" hidden="false" customHeight="false" outlineLevel="0" collapsed="false">
      <c r="A179" s="162" t="n">
        <v>9</v>
      </c>
      <c r="B179" s="91" t="s">
        <v>158</v>
      </c>
      <c r="C179" s="92" t="n">
        <v>8</v>
      </c>
      <c r="D179" s="92" t="n">
        <v>285</v>
      </c>
      <c r="E179" s="225" t="n">
        <f aca="false">SUM(Cічень!E179+Лютий!E179+Березень!E179+Квітень!E179+Травень!E179+Червень!E179+Липень!E179+Серпень!E179+Вересень!E179+Жовтень!E179+Листопад!E176+Грудень!E176)</f>
        <v>1108.31</v>
      </c>
      <c r="F179" s="225" t="n">
        <f aca="false">SUM(Cічень!F179+Лютий!F179+Березень!F179+Квітень!F179+Травень!F179+Червень!F179+Липень!F179+Серпень!F179+Вересень!F179+Жовтень!F179+Листопад!F176+Грудень!F176)</f>
        <v>0</v>
      </c>
      <c r="G179" s="225" t="n">
        <f aca="false">SUM(Cічень!G179+Лютий!G179+Березень!G179+Квітень!G179+Травень!G179+Червень!G179+Липень!G179+Серпень!G179+Вересень!G179+Жовтень!G179+Листопад!G176+Грудень!G176)</f>
        <v>1836.83</v>
      </c>
      <c r="H179" s="225" t="n">
        <f aca="false">SUM(Cічень!H179+Лютий!H179+Березень!H179+Квітень!H179+Травень!H179+Червень!H179+Липень!H179+Серпень!H179+Вересень!H179+Жовтень!H179+Листопад!H176+Грудень!H176)</f>
        <v>26.23</v>
      </c>
      <c r="I179" s="225" t="n">
        <f aca="false">SUM(Cічень!I179+Лютий!I179+Березень!I179+Квітень!I179+Травень!I179+Червень!I179+Липень!I179+Серпень!I179+Вересень!I179+Жовтень!I179+Листопад!I176+Грудень!I176)</f>
        <v>0</v>
      </c>
      <c r="J179" s="182" t="n">
        <f aca="false">K179/D179</f>
        <v>65.1164736842105</v>
      </c>
      <c r="K179" s="232" t="n">
        <f aca="false">L179+M179+E179</f>
        <v>18558.195</v>
      </c>
      <c r="L179" s="233" t="n">
        <f aca="false">F179*1163</f>
        <v>0</v>
      </c>
      <c r="M179" s="233" t="n">
        <f aca="false">G179*9.5</f>
        <v>17449.885</v>
      </c>
      <c r="N179" s="221"/>
      <c r="O179" s="96"/>
    </row>
    <row r="180" customFormat="false" ht="17.25" hidden="false" customHeight="true" outlineLevel="0" collapsed="false">
      <c r="A180" s="162" t="n">
        <v>10</v>
      </c>
      <c r="B180" s="91" t="s">
        <v>159</v>
      </c>
      <c r="C180" s="92" t="n">
        <v>200</v>
      </c>
      <c r="D180" s="92" t="n">
        <v>1766.1</v>
      </c>
      <c r="E180" s="225" t="n">
        <f aca="false">SUM(Cічень!E180+Лютий!E180+Березень!E180+Квітень!E180+Травень!E180+Червень!E180+Липень!E180+Серпень!E180+Вересень!E180+Жовтень!E180+Листопад!E177+Грудень!E177)</f>
        <v>6216.21</v>
      </c>
      <c r="F180" s="225" t="n">
        <f aca="false">SUM(Cічень!F180+Лютий!F180+Березень!F180+Квітень!F180+Травень!F180+Червень!F180+Липень!F180+Серпень!F180+Вересень!F180+Жовтень!F180+Листопад!F177+Грудень!F177)</f>
        <v>158.36</v>
      </c>
      <c r="G180" s="225" t="n">
        <f aca="false">SUM(Cічень!G180+Лютий!G180+Березень!G180+Квітень!G180+Травень!G180+Червень!G180+Липень!G180+Серпень!G180+Вересень!G180+Жовтень!G180+Листопад!G177+Грудень!G177)</f>
        <v>0</v>
      </c>
      <c r="H180" s="225" t="n">
        <f aca="false">SUM(Cічень!H180+Лютий!H180+Березень!H180+Квітень!H180+Травень!H180+Червень!H180+Липень!H180+Серпень!H180+Вересень!H180+Жовтень!H180+Листопад!H177+Грудень!H177)</f>
        <v>196.35</v>
      </c>
      <c r="I180" s="225" t="n">
        <f aca="false">SUM(Cічень!I180+Лютий!I180+Березень!I180+Квітень!I180+Травень!I180+Червень!I180+Липень!I180+Серпень!I180+Вересень!I180+Жовтень!I180+Листопад!I177+Грудень!I177)</f>
        <v>0</v>
      </c>
      <c r="J180" s="182" t="n">
        <f aca="false">K180/D180</f>
        <v>107.80187418606</v>
      </c>
      <c r="K180" s="232" t="n">
        <f aca="false">L180+M180+E180</f>
        <v>190388.89</v>
      </c>
      <c r="L180" s="233" t="n">
        <f aca="false">F180*1163</f>
        <v>184172.68</v>
      </c>
      <c r="M180" s="233" t="n">
        <f aca="false">G180*9.5</f>
        <v>0</v>
      </c>
      <c r="N180" s="221"/>
      <c r="O180" s="96"/>
    </row>
    <row r="181" customFormat="false" ht="15" hidden="false" customHeight="false" outlineLevel="0" collapsed="false">
      <c r="A181" s="162" t="n">
        <v>11</v>
      </c>
      <c r="B181" s="91" t="s">
        <v>160</v>
      </c>
      <c r="C181" s="92" t="n">
        <v>20</v>
      </c>
      <c r="D181" s="92" t="n">
        <v>170.4</v>
      </c>
      <c r="E181" s="225" t="n">
        <f aca="false">SUM(Cічень!E181+Лютий!E181+Березень!E181+Квітень!E181+Травень!E181+Червень!E181+Липень!E181+Серпень!E181+Вересень!E181+Жовтень!E181+Листопад!E178+Грудень!E178)</f>
        <v>880.72</v>
      </c>
      <c r="F181" s="225" t="n">
        <f aca="false">SUM(Cічень!F181+Лютий!F181+Березень!F181+Квітень!F181+Травень!F181+Червень!F181+Липень!F181+Серпень!F181+Вересень!F181+Жовтень!F181+Листопад!F178+Грудень!F178)</f>
        <v>0</v>
      </c>
      <c r="G181" s="225" t="n">
        <f aca="false">SUM(Cічень!G181+Лютий!G181+Березень!G181+Квітень!G181+Травень!G181+Червень!G181+Липень!G181+Серпень!G181+Вересень!G181+Жовтень!G181+Листопад!G178+Грудень!G178)</f>
        <v>1368.66</v>
      </c>
      <c r="H181" s="225" t="n">
        <f aca="false">SUM(Cічень!H181+Лютий!H181+Березень!H181+Квітень!H181+Травень!H181+Червень!H181+Липень!H181+Серпень!H181+Вересень!H181+Жовтень!H181+Листопад!H178+Грудень!H178)</f>
        <v>0</v>
      </c>
      <c r="I181" s="225" t="n">
        <f aca="false">SUM(Cічень!I181+Лютий!I181+Березень!I181+Квітень!I181+Травень!I181+Червень!I181+Липень!I181+Серпень!I181+Вересень!I181+Жовтень!I181+Листопад!I178+Грудень!I178)</f>
        <v>0</v>
      </c>
      <c r="J181" s="182" t="n">
        <f aca="false">K181/D181</f>
        <v>81.4729460093897</v>
      </c>
      <c r="K181" s="232" t="n">
        <f aca="false">L181+M181+E181</f>
        <v>13882.99</v>
      </c>
      <c r="L181" s="233" t="n">
        <f aca="false">F181*1163</f>
        <v>0</v>
      </c>
      <c r="M181" s="233" t="n">
        <f aca="false">G181*9.5</f>
        <v>13002.27</v>
      </c>
      <c r="N181" s="221"/>
      <c r="O181" s="96"/>
    </row>
    <row r="182" customFormat="false" ht="15" hidden="false" customHeight="false" outlineLevel="0" collapsed="false">
      <c r="A182" s="162" t="n">
        <v>12</v>
      </c>
      <c r="B182" s="91" t="s">
        <v>161</v>
      </c>
      <c r="C182" s="92" t="n">
        <v>500</v>
      </c>
      <c r="D182" s="92" t="n">
        <v>2129.3</v>
      </c>
      <c r="E182" s="225" t="n">
        <f aca="false">SUM(Cічень!E182+Лютий!E182+Березень!E182+Квітень!E182+Травень!E182+Червень!E182+Липень!E182+Серпень!E182+Вересень!E182+Жовтень!E182+Листопад!E179+Грудень!E179)</f>
        <v>9550.25</v>
      </c>
      <c r="F182" s="225" t="n">
        <f aca="false">SUM(Cічень!F182+Лютий!F182+Березень!F182+Квітень!F182+Травень!F182+Червень!F182+Липень!F182+Серпень!F182+Вересень!F182+Жовтень!F182+Листопад!F179+Грудень!F179)</f>
        <v>137.22</v>
      </c>
      <c r="G182" s="225" t="n">
        <f aca="false">SUM(Cічень!G182+Лютий!G182+Березень!G182+Квітень!G182+Травень!G182+Червень!G182+Липень!G182+Серпень!G182+Вересень!G182+Жовтень!G182+Листопад!G179+Грудень!G179)</f>
        <v>0</v>
      </c>
      <c r="H182" s="225" t="n">
        <f aca="false">SUM(Cічень!H182+Лютий!H182+Березень!H182+Квітень!H182+Травень!H182+Червень!H182+Липень!H182+Серпень!H182+Вересень!H182+Жовтень!H182+Листопад!H179+Грудень!H179)</f>
        <v>370.79</v>
      </c>
      <c r="I182" s="225" t="n">
        <f aca="false">SUM(Cічень!I182+Лютий!I182+Березень!I182+Квітень!I182+Травень!I182+Червень!I182+Липень!I182+Серпень!I182+Вересень!I182+Жовтень!I182+Листопад!I179+Грудень!I179)</f>
        <v>0</v>
      </c>
      <c r="J182" s="182" t="n">
        <f aca="false">K182/D182</f>
        <v>79.4331987037994</v>
      </c>
      <c r="K182" s="232" t="n">
        <f aca="false">L182+M182+E182</f>
        <v>169137.11</v>
      </c>
      <c r="L182" s="233" t="n">
        <f aca="false">F182*1163</f>
        <v>159586.86</v>
      </c>
      <c r="M182" s="233" t="n">
        <f aca="false">G182*9.5</f>
        <v>0</v>
      </c>
      <c r="N182" s="221"/>
      <c r="O182" s="96"/>
    </row>
    <row r="183" customFormat="false" ht="15" hidden="false" customHeight="false" outlineLevel="0" collapsed="false">
      <c r="A183" s="162" t="n">
        <v>13</v>
      </c>
      <c r="B183" s="91" t="s">
        <v>162</v>
      </c>
      <c r="C183" s="92" t="n">
        <v>701</v>
      </c>
      <c r="D183" s="92" t="n">
        <v>2911</v>
      </c>
      <c r="E183" s="225" t="n">
        <f aca="false">SUM(Cічень!E183+Лютий!E183+Березень!E183+Квітень!E183+Травень!E183+Червень!E183+Липень!E183+Серпень!E183+Вересень!E183+Жовтень!E183+Листопад!E180+Грудень!E180)</f>
        <v>10612.78</v>
      </c>
      <c r="F183" s="225" t="n">
        <f aca="false">SUM(Cічень!F183+Лютий!F183+Березень!F183+Квітень!F183+Травень!F183+Червень!F183+Липень!F183+Серпень!F183+Вересень!F183+Жовтень!F183+Листопад!F180+Грудень!F180)</f>
        <v>174.37</v>
      </c>
      <c r="G183" s="225" t="n">
        <f aca="false">SUM(Cічень!G183+Лютий!G183+Березень!G183+Квітень!G183+Травень!G183+Червень!G183+Липень!G183+Серпень!G183+Вересень!G183+Жовтень!G183+Листопад!G180+Грудень!G180)</f>
        <v>0</v>
      </c>
      <c r="H183" s="225" t="n">
        <f aca="false">SUM(Cічень!H183+Лютий!H183+Березень!H183+Квітень!H183+Травень!H183+Червень!H183+Липень!H183+Серпень!H183+Вересень!H183+Жовтень!H183+Листопад!H180+Грудень!H180)</f>
        <v>463.36</v>
      </c>
      <c r="I183" s="225" t="n">
        <f aca="false">SUM(Cічень!I183+Лютий!I183+Березень!I183+Квітень!I183+Травень!I183+Червень!I183+Липень!I183+Серпень!I183+Вересень!I183+Жовтень!I183+Листопад!I180+Грудень!I180)</f>
        <v>0</v>
      </c>
      <c r="J183" s="182" t="n">
        <f aca="false">K183/D183</f>
        <v>73.3098900721402</v>
      </c>
      <c r="K183" s="232" t="n">
        <f aca="false">L183+M183+E183</f>
        <v>213405.09</v>
      </c>
      <c r="L183" s="233" t="n">
        <f aca="false">F183*1163</f>
        <v>202792.31</v>
      </c>
      <c r="M183" s="233" t="n">
        <f aca="false">G183*9.5</f>
        <v>0</v>
      </c>
      <c r="N183" s="221"/>
      <c r="O183" s="96"/>
    </row>
    <row r="184" customFormat="false" ht="23.85" hidden="false" customHeight="false" outlineLevel="0" collapsed="false">
      <c r="A184" s="162" t="n">
        <v>14</v>
      </c>
      <c r="B184" s="91" t="s">
        <v>163</v>
      </c>
      <c r="C184" s="92" t="n">
        <v>1151</v>
      </c>
      <c r="D184" s="92" t="n">
        <v>3136.7</v>
      </c>
      <c r="E184" s="225" t="n">
        <f aca="false">SUM(Cічень!E184+Лютий!E184+Березень!E184+Квітень!E184+Травень!E184+Червень!E184+Липень!E184+Серпень!E184+Вересень!E184+Жовтень!E184+Листопад!E181+Грудень!E181)</f>
        <v>27264.67</v>
      </c>
      <c r="F184" s="225" t="n">
        <f aca="false">SUM(Cічень!F184+Лютий!F184+Березень!F184+Квітень!F184+Травень!F184+Червень!F184+Липень!F184+Серпень!F184+Вересень!F184+Жовтень!F184+Листопад!F181+Грудень!F181)</f>
        <v>292.89</v>
      </c>
      <c r="G184" s="225" t="n">
        <f aca="false">SUM(Cічень!G184+Лютий!G184+Березень!G184+Квітень!G184+Травень!G184+Червень!G184+Липень!G184+Серпень!G184+Вересень!G184+Жовтень!G184+Листопад!G181+Грудень!G181)</f>
        <v>0</v>
      </c>
      <c r="H184" s="225" t="n">
        <f aca="false">SUM(Cічень!H184+Лютий!H184+Березень!H184+Квітень!H184+Травень!H184+Червень!H184+Липень!H184+Серпень!H184+Вересень!H184+Жовтень!H184+Листопад!H181+Грудень!H181)</f>
        <v>532.15</v>
      </c>
      <c r="I184" s="225" t="n">
        <f aca="false">SUM(Cічень!I184+Лютий!I184+Березень!I184+Квітень!I184+Травень!I184+Червень!I184+Липень!I184+Серпень!I184+Вересень!I184+Жовтень!I184+Листопад!I181+Грудень!I181)</f>
        <v>0</v>
      </c>
      <c r="J184" s="182" t="n">
        <f aca="false">K184/D184</f>
        <v>117.287512353748</v>
      </c>
      <c r="K184" s="232" t="n">
        <f aca="false">L184+M184+E184</f>
        <v>367895.74</v>
      </c>
      <c r="L184" s="233" t="n">
        <f aca="false">F184*1163</f>
        <v>340631.07</v>
      </c>
      <c r="M184" s="233" t="n">
        <f aca="false">G184*9.5</f>
        <v>0</v>
      </c>
      <c r="N184" s="221"/>
      <c r="O184" s="96"/>
    </row>
    <row r="185" customFormat="false" ht="15" hidden="false" customHeight="false" outlineLevel="0" collapsed="false">
      <c r="A185" s="162" t="n">
        <v>15</v>
      </c>
      <c r="B185" s="91" t="s">
        <v>164</v>
      </c>
      <c r="C185" s="92" t="n">
        <v>410</v>
      </c>
      <c r="D185" s="92" t="n">
        <v>1300.8</v>
      </c>
      <c r="E185" s="225" t="n">
        <f aca="false">SUM(Cічень!E185+Лютий!E185+Березень!E185+Квітень!E185+Травень!E185+Червень!E185+Липень!E185+Серпень!E185+Вересень!E185+Жовтень!E185+Листопад!E182+Грудень!E182)</f>
        <v>5683.27</v>
      </c>
      <c r="F185" s="225" t="n">
        <f aca="false">SUM(Cічень!F185+Лютий!F185+Березень!F185+Квітень!F185+Травень!F185+Червень!F185+Липень!F185+Серпень!F185+Вересень!F185+Жовтень!F185+Листопад!F182+Грудень!F182)</f>
        <v>80.35</v>
      </c>
      <c r="G185" s="225" t="n">
        <f aca="false">SUM(Cічень!G185+Лютий!G185+Березень!G185+Квітень!G185+Травень!G185+Червень!G185+Липень!G185+Серпень!G185+Вересень!G185+Жовтень!G185+Листопад!G182+Грудень!G182)</f>
        <v>0</v>
      </c>
      <c r="H185" s="225" t="n">
        <f aca="false">SUM(Cічень!H185+Лютий!H185+Березень!H185+Квітень!H185+Травень!H185+Червень!H185+Липень!H185+Серпень!H185+Вересень!H185+Жовтень!H185+Листопад!H182+Грудень!H182)</f>
        <v>239.22</v>
      </c>
      <c r="I185" s="225" t="n">
        <f aca="false">SUM(Cічень!I185+Лютий!I185+Березень!I185+Квітень!I185+Травень!I185+Червень!I185+Липень!I185+Серпень!I185+Вересень!I185+Жовтень!I185+Листопад!I182+Грудень!I182)</f>
        <v>0</v>
      </c>
      <c r="J185" s="182" t="n">
        <f aca="false">K185/D185</f>
        <v>76.2071955719557</v>
      </c>
      <c r="K185" s="232" t="n">
        <f aca="false">L185+M185+E185</f>
        <v>99130.32</v>
      </c>
      <c r="L185" s="233" t="n">
        <f aca="false">F185*1163</f>
        <v>93447.05</v>
      </c>
      <c r="M185" s="233" t="n">
        <f aca="false">G185*9.5</f>
        <v>0</v>
      </c>
      <c r="N185" s="221"/>
      <c r="O185" s="96"/>
    </row>
    <row r="186" customFormat="false" ht="15" hidden="false" customHeight="false" outlineLevel="0" collapsed="false">
      <c r="A186" s="162" t="n">
        <v>16</v>
      </c>
      <c r="B186" s="91" t="s">
        <v>165</v>
      </c>
      <c r="C186" s="92" t="n">
        <v>10</v>
      </c>
      <c r="D186" s="92" t="n">
        <v>372.8</v>
      </c>
      <c r="E186" s="225" t="n">
        <f aca="false">SUM(Cічень!E186+Лютий!E186+Березень!E186+Квітень!E186+Травень!E186+Червень!E186+Липень!E186+Серпень!E186+Вересень!E186+Жовтень!E186+Листопад!E183+Грудень!E183)</f>
        <v>749.14</v>
      </c>
      <c r="F186" s="225" t="n">
        <f aca="false">SUM(Cічень!F186+Лютий!F186+Березень!F186+Квітень!F186+Травень!F186+Червень!F186+Липень!F186+Серпень!F186+Вересень!F186+Жовтень!F186+Листопад!F183+Грудень!F183)</f>
        <v>0</v>
      </c>
      <c r="G186" s="225" t="n">
        <f aca="false">SUM(Cічень!G186+Лютий!G186+Березень!G186+Квітень!G186+Травень!G186+Червень!G186+Липень!G186+Серпень!G186+Вересень!G186+Жовтень!G186+Листопад!G183+Грудень!G183)</f>
        <v>1639.97</v>
      </c>
      <c r="H186" s="225" t="n">
        <f aca="false">SUM(Cічень!H186+Лютий!H186+Березень!H186+Квітень!H186+Травень!H186+Червень!H186+Липень!H186+Серпень!H186+Вересень!H186+Жовтень!H186+Листопад!H183+Грудень!H183)</f>
        <v>8.86</v>
      </c>
      <c r="I186" s="225" t="n">
        <f aca="false">SUM(Cічень!I186+Лютий!I186+Березень!I186+Квітень!I186+Травень!I186+Червень!I186+Липень!I186+Серпень!I186+Вересень!I186+Жовтень!I186+Листопад!I183+Грудень!I183)</f>
        <v>0</v>
      </c>
      <c r="J186" s="182" t="n">
        <f aca="false">K186/D186</f>
        <v>43.8005767167382</v>
      </c>
      <c r="K186" s="232" t="n">
        <f aca="false">L186+M186+E186</f>
        <v>16328.855</v>
      </c>
      <c r="L186" s="233" t="n">
        <f aca="false">F186*1163</f>
        <v>0</v>
      </c>
      <c r="M186" s="233" t="n">
        <f aca="false">G186*9.5</f>
        <v>15579.715</v>
      </c>
      <c r="N186" s="221"/>
      <c r="O186" s="96"/>
    </row>
    <row r="187" customFormat="false" ht="15" hidden="false" customHeight="false" outlineLevel="0" collapsed="false">
      <c r="A187" s="162" t="n">
        <v>17</v>
      </c>
      <c r="B187" s="91" t="s">
        <v>166</v>
      </c>
      <c r="C187" s="92" t="n">
        <v>6</v>
      </c>
      <c r="D187" s="92" t="n">
        <v>26</v>
      </c>
      <c r="E187" s="225" t="n">
        <f aca="false">SUM(Cічень!E187+Лютий!E187+Березень!E187+Квітень!E187+Травень!E187+Червень!E187+Липень!E187+Серпень!E187+Вересень!E187+Жовтень!E187+Листопад!E184+Грудень!E184)</f>
        <v>93.24</v>
      </c>
      <c r="F187" s="225" t="n">
        <f aca="false">SUM(Cічень!F187+Лютий!F187+Березень!F187+Квітень!F187+Травень!F187+Червень!F187+Липень!F187+Серпень!F187+Вересень!F187+Жовтень!F187+Листопад!F184+Грудень!F184)</f>
        <v>0</v>
      </c>
      <c r="G187" s="225" t="n">
        <f aca="false">SUM(Cічень!G187+Лютий!G187+Березень!G187+Квітень!G187+Травень!G187+Червень!G187+Липень!G187+Серпень!G187+Вересень!G187+Жовтень!G187+Листопад!G184+Грудень!G184)</f>
        <v>522.26</v>
      </c>
      <c r="H187" s="225" t="n">
        <f aca="false">SUM(Cічень!H187+Лютий!H187+Березень!H187+Квітень!H187+Травень!H187+Червень!H187+Липень!H187+Серпень!H187+Вересень!H187+Жовтень!H187+Листопад!H184+Грудень!H184)</f>
        <v>0</v>
      </c>
      <c r="I187" s="225" t="n">
        <f aca="false">SUM(Cічень!I187+Лютий!I187+Березень!I187+Квітень!I187+Травень!I187+Червень!I187+Липень!I187+Серпень!I187+Вересень!I187+Жовтень!I187+Листопад!I184+Грудень!I184)</f>
        <v>0</v>
      </c>
      <c r="J187" s="182" t="n">
        <f aca="false">K187/D187</f>
        <v>194.411923076923</v>
      </c>
      <c r="K187" s="232" t="n">
        <f aca="false">L187+M187+E187</f>
        <v>5054.71</v>
      </c>
      <c r="L187" s="233" t="n">
        <f aca="false">F187*1163</f>
        <v>0</v>
      </c>
      <c r="M187" s="233" t="n">
        <f aca="false">G187*9.5</f>
        <v>4961.47</v>
      </c>
      <c r="N187" s="221"/>
      <c r="O187" s="96"/>
    </row>
    <row r="188" customFormat="false" ht="15" hidden="false" customHeight="false" outlineLevel="0" collapsed="false">
      <c r="A188" s="162" t="n">
        <v>18</v>
      </c>
      <c r="B188" s="91" t="s">
        <v>167</v>
      </c>
      <c r="C188" s="92" t="n">
        <v>64</v>
      </c>
      <c r="D188" s="92" t="n">
        <v>236.7</v>
      </c>
      <c r="E188" s="225" t="n">
        <f aca="false">SUM(Cічень!E188+Лютий!E188+Березень!E188+Квітень!E188+Травень!E188+Червень!E188+Липень!E188+Серпень!E188+Вересень!E188+Жовтень!E188+Листопад!E185+Грудень!E185)</f>
        <v>6707.79</v>
      </c>
      <c r="F188" s="225" t="n">
        <f aca="false">SUM(Cічень!F188+Лютий!F188+Березень!F188+Квітень!F188+Травень!F188+Червень!F188+Липень!F188+Серпень!F188+Вересень!F188+Жовтень!F188+Листопад!F185+Грудень!F185)</f>
        <v>0</v>
      </c>
      <c r="G188" s="225" t="n">
        <f aca="false">SUM(Cічень!G188+Лютий!G188+Березень!G188+Квітень!G188+Травень!G188+Червень!G188+Липень!G188+Серпень!G188+Вересень!G188+Жовтень!G188+Листопад!G185+Грудень!G185)</f>
        <v>0</v>
      </c>
      <c r="H188" s="225" t="n">
        <f aca="false">SUM(Cічень!H188+Лютий!H188+Березень!H188+Квітень!H188+Травень!H188+Червень!H188+Липень!H188+Серпень!H188+Вересень!H188+Жовтень!H188+Листопад!H185+Грудень!H185)</f>
        <v>15</v>
      </c>
      <c r="I188" s="225" t="n">
        <f aca="false">SUM(Cічень!I188+Лютий!I188+Березень!I188+Квітень!I188+Травень!I188+Червень!I188+Липень!I188+Серпень!I188+Вересень!I188+Жовтень!I188+Листопад!I185+Грудень!I185)</f>
        <v>8</v>
      </c>
      <c r="J188" s="182" t="n">
        <f aca="false">K188/D188</f>
        <v>28.338783269962</v>
      </c>
      <c r="K188" s="232" t="n">
        <f aca="false">L188+M188+E188</f>
        <v>6707.79</v>
      </c>
      <c r="L188" s="233" t="n">
        <f aca="false">F188*1163</f>
        <v>0</v>
      </c>
      <c r="M188" s="233" t="n">
        <f aca="false">G188*9.5</f>
        <v>0</v>
      </c>
      <c r="N188" s="221"/>
      <c r="O188" s="96"/>
    </row>
    <row r="189" customFormat="false" ht="16.5" hidden="false" customHeight="true" outlineLevel="0" collapsed="false">
      <c r="A189" s="162" t="n">
        <v>19</v>
      </c>
      <c r="B189" s="91" t="s">
        <v>168</v>
      </c>
      <c r="C189" s="92" t="n">
        <v>64</v>
      </c>
      <c r="D189" s="92" t="n">
        <v>376.7</v>
      </c>
      <c r="E189" s="225" t="n">
        <f aca="false">SUM(Cічень!E189+Лютий!E189+Березень!E189+Квітень!E189+Травень!E189+Червень!E189+Липень!E189+Серпень!E189+Вересень!E189+Жовтень!E189+Листопад!E186+Грудень!E186)</f>
        <v>7322.37</v>
      </c>
      <c r="F189" s="225" t="n">
        <f aca="false">SUM(Cічень!F189+Лютий!F189+Березень!F189+Квітень!F189+Травень!F189+Червень!F189+Липень!F189+Серпень!F189+Вересень!F189+Жовтень!F189+Листопад!F186+Грудень!F186)</f>
        <v>0</v>
      </c>
      <c r="G189" s="225" t="n">
        <f aca="false">SUM(Cічень!G189+Лютий!G189+Березень!G189+Квітень!G189+Травень!G189+Червень!G189+Липень!G189+Серпень!G189+Вересень!G189+Жовтень!G189+Листопад!G186+Грудень!G186)</f>
        <v>0</v>
      </c>
      <c r="H189" s="225" t="n">
        <f aca="false">SUM(Cічень!H189+Лютий!H189+Березень!H189+Квітень!H189+Травень!H189+Червень!H189+Липень!H189+Серпень!H189+Вересень!H189+Жовтень!H189+Листопад!H186+Грудень!H186)</f>
        <v>30</v>
      </c>
      <c r="I189" s="225" t="n">
        <f aca="false">SUM(Cічень!I189+Лютий!I189+Березень!I189+Квітень!I189+Травень!I189+Червень!I189+Липень!I189+Серпень!I189+Вересень!I189+Жовтень!I189+Листопад!I186+Грудень!I186)</f>
        <v>0</v>
      </c>
      <c r="J189" s="182" t="n">
        <f aca="false">K189/D189</f>
        <v>19.4382001592779</v>
      </c>
      <c r="K189" s="232" t="n">
        <f aca="false">L189+M189+E189</f>
        <v>7322.37</v>
      </c>
      <c r="L189" s="233" t="n">
        <f aca="false">F189*1163</f>
        <v>0</v>
      </c>
      <c r="M189" s="233" t="n">
        <f aca="false">G189*9.5</f>
        <v>0</v>
      </c>
      <c r="N189" s="221"/>
      <c r="O189" s="96"/>
    </row>
    <row r="190" customFormat="false" ht="15.75" hidden="false" customHeight="true" outlineLevel="0" collapsed="false">
      <c r="A190" s="162" t="n">
        <v>20</v>
      </c>
      <c r="B190" s="91" t="s">
        <v>169</v>
      </c>
      <c r="C190" s="92" t="n">
        <v>90</v>
      </c>
      <c r="D190" s="92" t="n">
        <v>143.2</v>
      </c>
      <c r="E190" s="225" t="n">
        <f aca="false">SUM(Cічень!E190+Лютий!E190+Березень!E190+Квітень!E190+Травень!E190+Червень!E190+Липень!E190+Серпень!E190+Вересень!E190+Жовтень!E190+Листопад!E187+Грудень!E187)</f>
        <v>2554.91</v>
      </c>
      <c r="F190" s="225" t="n">
        <f aca="false">SUM(Cічень!F190+Лютий!F190+Березень!F190+Квітень!F190+Травень!F190+Червень!F190+Липень!F190+Серпень!F190+Вересень!F190+Жовтень!F190+Листопад!F187+Грудень!F187)</f>
        <v>0</v>
      </c>
      <c r="G190" s="225" t="n">
        <f aca="false">SUM(Cічень!G190+Лютий!G190+Березень!G190+Квітень!G190+Травень!G190+Червень!G190+Липень!G190+Серпень!G190+Вересень!G190+Жовтень!G190+Листопад!G187+Грудень!G187)</f>
        <v>0</v>
      </c>
      <c r="H190" s="225" t="n">
        <f aca="false">SUM(Cічень!H190+Лютий!H190+Березень!H190+Квітень!H190+Травень!H190+Червень!H190+Липень!H190+Серпень!H190+Вересень!H190+Жовтень!H190+Листопад!H187+Грудень!H187)</f>
        <v>42.5</v>
      </c>
      <c r="I190" s="225" t="n">
        <f aca="false">SUM(Cічень!I190+Лютий!I190+Березень!I190+Квітень!I190+Травень!I190+Червень!I190+Липень!I190+Серпень!I190+Вересень!I190+Жовтень!I190+Листопад!I187+Грудень!I187)</f>
        <v>5</v>
      </c>
      <c r="J190" s="182" t="n">
        <f aca="false">K190/D190</f>
        <v>17.8415502793296</v>
      </c>
      <c r="K190" s="232" t="n">
        <f aca="false">L190+M190+E190</f>
        <v>2554.91</v>
      </c>
      <c r="L190" s="233" t="n">
        <f aca="false">F190*1163</f>
        <v>0</v>
      </c>
      <c r="M190" s="233" t="n">
        <f aca="false">G190*9.5</f>
        <v>0</v>
      </c>
      <c r="N190" s="221"/>
      <c r="O190" s="96"/>
    </row>
    <row r="191" customFormat="false" ht="24.75" hidden="false" customHeight="true" outlineLevel="0" collapsed="false">
      <c r="A191" s="162" t="n">
        <v>21</v>
      </c>
      <c r="B191" s="91" t="s">
        <v>170</v>
      </c>
      <c r="C191" s="92" t="n">
        <v>11</v>
      </c>
      <c r="D191" s="92" t="n">
        <v>600.23</v>
      </c>
      <c r="E191" s="225" t="n">
        <f aca="false">SUM(Cічень!E191+Лютий!E191+Березень!E191+Квітень!E191+Травень!E191+Червень!E191+Липень!E191+Серпень!E191+Вересень!E191+Жовтень!E191+Листопад!E188+Грудень!E188)</f>
        <v>12783.83</v>
      </c>
      <c r="F191" s="225" t="n">
        <f aca="false">SUM(Cічень!F191+Лютий!F191+Березень!F191+Квітень!F191+Травень!F191+Червень!F191+Липень!F191+Серпень!F191+Вересень!F191+Жовтень!F191+Листопад!F188+Грудень!F188)</f>
        <v>0</v>
      </c>
      <c r="G191" s="225" t="n">
        <f aca="false">SUM(Cічень!G191+Лютий!G191+Березень!G191+Квітень!G191+Травень!G191+Червень!G191+Липень!G191+Серпень!G191+Вересень!G191+Жовтень!G191+Листопад!G188+Грудень!G188)</f>
        <v>0</v>
      </c>
      <c r="H191" s="225" t="n">
        <f aca="false">SUM(Cічень!H191+Лютий!H191+Березень!H191+Квітень!H191+Травень!H191+Червень!H191+Липень!H191+Серпень!H191+Вересень!H191+Жовтень!H191+Листопад!H188+Грудень!H188)</f>
        <v>0</v>
      </c>
      <c r="I191" s="225" t="n">
        <f aca="false">SUM(Cічень!I191+Лютий!I191+Березень!I191+Квітень!I191+Травень!I191+Червень!I191+Липень!I191+Серпень!I191+Вересень!I191+Жовтень!I191+Листопад!I188+Грудень!I188)</f>
        <v>0</v>
      </c>
      <c r="J191" s="182" t="n">
        <f aca="false">K191/D191</f>
        <v>21.2982190160439</v>
      </c>
      <c r="K191" s="232" t="n">
        <f aca="false">L191+M191+E191</f>
        <v>12783.83</v>
      </c>
      <c r="L191" s="233" t="n">
        <f aca="false">F191*1163</f>
        <v>0</v>
      </c>
      <c r="M191" s="233" t="n">
        <f aca="false">G191*9.5</f>
        <v>0</v>
      </c>
      <c r="N191" s="221"/>
      <c r="O191" s="96"/>
    </row>
    <row r="192" customFormat="false" ht="15" hidden="false" customHeight="false" outlineLevel="0" collapsed="false">
      <c r="A192" s="162" t="n">
        <v>22</v>
      </c>
      <c r="B192" s="91" t="s">
        <v>171</v>
      </c>
      <c r="C192" s="92" t="n">
        <v>50</v>
      </c>
      <c r="D192" s="92" t="n">
        <v>45</v>
      </c>
      <c r="E192" s="225" t="n">
        <f aca="false">SUM(Cічень!E192+Лютий!E192+Березень!E192+Квітень!E192+Травень!E192+Червень!E192+Липень!E192+Серпень!E192+Вересень!E192+Жовтень!E192+Листопад!E189+Грудень!E189)</f>
        <v>605.61</v>
      </c>
      <c r="F192" s="225" t="n">
        <f aca="false">SUM(Cічень!F192+Лютий!F192+Березень!F192+Квітень!F192+Травень!F192+Червень!F192+Липень!F192+Серпень!F192+Вересень!F192+Жовтень!F192+Листопад!F189+Грудень!F189)</f>
        <v>0</v>
      </c>
      <c r="G192" s="225" t="n">
        <f aca="false">SUM(Cічень!G192+Лютий!G192+Березень!G192+Квітень!G192+Травень!G192+Червень!G192+Липень!G192+Серпень!G192+Вересень!G192+Жовтень!G192+Листопад!G189+Грудень!G189)</f>
        <v>0</v>
      </c>
      <c r="H192" s="225" t="n">
        <f aca="false">SUM(Cічень!H192+Лютий!H192+Березень!H192+Квітень!H192+Травень!H192+Червень!H192+Липень!H192+Серпень!H192+Вересень!H192+Жовтень!H192+Листопад!H189+Грудень!H189)</f>
        <v>0</v>
      </c>
      <c r="I192" s="225" t="n">
        <f aca="false">SUM(Cічень!I192+Лютий!I192+Березень!I192+Квітень!I192+Травень!I192+Червень!I192+Липень!I192+Серпень!I192+Вересень!I192+Жовтень!I192+Листопад!I189+Грудень!I189)</f>
        <v>0</v>
      </c>
      <c r="J192" s="182" t="n">
        <f aca="false">K192/D192</f>
        <v>13.458</v>
      </c>
      <c r="K192" s="232" t="n">
        <f aca="false">L192+M192+E192</f>
        <v>605.61</v>
      </c>
      <c r="L192" s="233" t="n">
        <f aca="false">F192*1163</f>
        <v>0</v>
      </c>
      <c r="M192" s="233" t="n">
        <f aca="false">G192*9.5</f>
        <v>0</v>
      </c>
      <c r="N192" s="221"/>
      <c r="O192" s="96"/>
    </row>
    <row r="193" customFormat="false" ht="15" hidden="false" customHeight="false" outlineLevel="0" collapsed="false">
      <c r="A193" s="162" t="n">
        <v>23</v>
      </c>
      <c r="B193" s="91" t="s">
        <v>172</v>
      </c>
      <c r="C193" s="92" t="n">
        <v>63</v>
      </c>
      <c r="D193" s="92" t="n">
        <v>198.3</v>
      </c>
      <c r="E193" s="225" t="n">
        <f aca="false">SUM(Cічень!E193+Лютий!E193+Березень!E193+Квітень!E193+Травень!E193+Червень!E193+Липень!E193+Серпень!E193+Вересень!E193+Жовтень!E193+Листопад!E190+Грудень!E190)</f>
        <v>1616.65</v>
      </c>
      <c r="F193" s="225" t="n">
        <f aca="false">SUM(Cічень!F193+Лютий!F193+Березень!F193+Квітень!F193+Травень!F193+Червень!F193+Липень!F193+Серпень!F193+Вересень!F193+Жовтень!F193+Листопад!F190+Грудень!F190)</f>
        <v>0</v>
      </c>
      <c r="G193" s="225" t="n">
        <f aca="false">SUM(Cічень!G193+Лютий!G193+Березень!G193+Квітень!G193+Травень!G193+Червень!G193+Липень!G193+Серпень!G193+Вересень!G193+Жовтень!G193+Листопад!G190+Грудень!G190)</f>
        <v>0</v>
      </c>
      <c r="H193" s="225" t="n">
        <f aca="false">SUM(Cічень!H193+Лютий!H193+Березень!H193+Квітень!H193+Травень!H193+Червень!H193+Липень!H193+Серпень!H193+Вересень!H193+Жовтень!H193+Листопад!H190+Грудень!H190)</f>
        <v>18.63</v>
      </c>
      <c r="I193" s="225" t="n">
        <f aca="false">SUM(Cічень!I193+Лютий!I193+Березень!I193+Квітень!I193+Травень!I193+Червень!I193+Липень!I193+Серпень!I193+Вересень!I193+Жовтень!I193+Листопад!I190+Грудень!I190)</f>
        <v>0</v>
      </c>
      <c r="J193" s="182" t="n">
        <f aca="false">K193/D193</f>
        <v>8.15254664649521</v>
      </c>
      <c r="K193" s="232" t="n">
        <f aca="false">L193+M193+E193</f>
        <v>1616.65</v>
      </c>
      <c r="L193" s="233" t="n">
        <f aca="false">F193*1163</f>
        <v>0</v>
      </c>
      <c r="M193" s="233" t="n">
        <f aca="false">G193*9.5</f>
        <v>0</v>
      </c>
      <c r="N193" s="221"/>
      <c r="O193" s="96"/>
    </row>
    <row r="194" customFormat="false" ht="15" hidden="false" customHeight="false" outlineLevel="0" collapsed="false">
      <c r="A194" s="162" t="n">
        <v>24</v>
      </c>
      <c r="B194" s="91" t="s">
        <v>173</v>
      </c>
      <c r="C194" s="92" t="n">
        <v>47</v>
      </c>
      <c r="D194" s="92" t="n">
        <v>194.4</v>
      </c>
      <c r="E194" s="225" t="n">
        <f aca="false">SUM(Cічень!E194+Лютий!E194+Березень!E194+Квітень!E194+Травень!E194+Червень!E194+Липень!E194+Серпень!E194+Вересень!E194+Жовтень!E194+Листопад!E191+Грудень!E191)</f>
        <v>2163.4</v>
      </c>
      <c r="F194" s="225" t="n">
        <f aca="false">SUM(Cічень!F194+Лютий!F194+Березень!F194+Квітень!F194+Травень!F194+Червень!F194+Липень!F194+Серпень!F194+Вересень!F194+Жовтень!F194+Листопад!F191+Грудень!F191)</f>
        <v>0</v>
      </c>
      <c r="G194" s="225" t="n">
        <f aca="false">SUM(Cічень!G194+Лютий!G194+Березень!G194+Квітень!G194+Травень!G194+Червень!G194+Липень!G194+Серпень!G194+Вересень!G194+Жовтень!G194+Листопад!G191+Грудень!G191)</f>
        <v>0</v>
      </c>
      <c r="H194" s="225" t="n">
        <f aca="false">SUM(Cічень!H194+Лютий!H194+Березень!H194+Квітень!H194+Травень!H194+Червень!H194+Липень!H194+Серпень!H194+Вересень!H194+Жовтень!H194+Листопад!H191+Грудень!H191)</f>
        <v>33</v>
      </c>
      <c r="I194" s="225" t="n">
        <f aca="false">SUM(Cічень!I194+Лютий!I194+Березень!I194+Квітень!I194+Травень!I194+Червень!I194+Липень!I194+Серпень!I194+Вересень!I194+Жовтень!I194+Листопад!I191+Грудень!I191)</f>
        <v>0</v>
      </c>
      <c r="J194" s="182" t="n">
        <f aca="false">K194/D194</f>
        <v>11.1286008230453</v>
      </c>
      <c r="K194" s="232" t="n">
        <f aca="false">L194+M194+E194</f>
        <v>2163.4</v>
      </c>
      <c r="L194" s="233" t="n">
        <f aca="false">F194*1163</f>
        <v>0</v>
      </c>
      <c r="M194" s="233" t="n">
        <f aca="false">G194*9.5</f>
        <v>0</v>
      </c>
      <c r="N194" s="221"/>
      <c r="O194" s="96"/>
    </row>
    <row r="195" customFormat="false" ht="15" hidden="false" customHeight="false" outlineLevel="0" collapsed="false">
      <c r="A195" s="162" t="n">
        <v>25</v>
      </c>
      <c r="B195" s="91" t="s">
        <v>174</v>
      </c>
      <c r="C195" s="92" t="n">
        <v>20</v>
      </c>
      <c r="D195" s="92" t="n">
        <v>372.8</v>
      </c>
      <c r="E195" s="225" t="n">
        <f aca="false">SUM(Cічень!E195+Лютий!E195+Березень!E195+Квітень!E195+Травень!E195+Червень!E195+Липень!E195+Серпень!E195+Вересень!E195+Жовтень!E195+Листопад!E192+Грудень!E192)</f>
        <v>2053.63</v>
      </c>
      <c r="F195" s="225" t="n">
        <f aca="false">SUM(Cічень!F195+Лютий!F195+Березень!F195+Квітень!F195+Травень!F195+Червень!F195+Липень!F195+Серпень!F195+Вересень!F195+Жовтень!F195+Листопад!F192+Грудень!F192)</f>
        <v>0</v>
      </c>
      <c r="G195" s="225" t="n">
        <f aca="false">SUM(Cічень!G195+Лютий!G195+Березень!G195+Квітень!G195+Травень!G195+Червень!G195+Липень!G195+Серпень!G195+Вересень!G195+Жовтень!G195+Листопад!G192+Грудень!G192)</f>
        <v>0</v>
      </c>
      <c r="H195" s="225" t="n">
        <f aca="false">SUM(Cічень!H195+Лютий!H195+Березень!H195+Квітень!H195+Травень!H195+Червень!H195+Липень!H195+Серпень!H195+Вересень!H195+Жовтень!H195+Листопад!H192+Грудень!H192)</f>
        <v>0</v>
      </c>
      <c r="I195" s="225" t="n">
        <f aca="false">SUM(Cічень!I195+Лютий!I195+Березень!I195+Квітень!I195+Травень!I195+Червень!I195+Липень!I195+Серпень!I195+Вересень!I195+Жовтень!I195+Листопад!I192+Грудень!I192)</f>
        <v>0</v>
      </c>
      <c r="J195" s="182" t="n">
        <f aca="false">K195/D195</f>
        <v>5.50866416309013</v>
      </c>
      <c r="K195" s="232" t="n">
        <f aca="false">L195+M195+E195</f>
        <v>2053.63</v>
      </c>
      <c r="L195" s="233" t="n">
        <f aca="false">F195*1163</f>
        <v>0</v>
      </c>
      <c r="M195" s="233" t="n">
        <f aca="false">G195*9.5</f>
        <v>0</v>
      </c>
      <c r="N195" s="221"/>
      <c r="O195" s="96"/>
    </row>
    <row r="196" customFormat="false" ht="23.85" hidden="false" customHeight="false" outlineLevel="0" collapsed="false">
      <c r="A196" s="162" t="n">
        <v>26</v>
      </c>
      <c r="B196" s="91" t="s">
        <v>175</v>
      </c>
      <c r="C196" s="92" t="n">
        <v>127</v>
      </c>
      <c r="D196" s="92" t="n">
        <v>422</v>
      </c>
      <c r="E196" s="225" t="n">
        <f aca="false">SUM(Cічень!E196+Лютий!E196+Березень!E196+Квітень!E196+Травень!E196+Червень!E196+Липень!E196+Серпень!E196+Вересень!E196+Жовтень!E196+Листопад!E193+Грудень!E193)</f>
        <v>7582.89</v>
      </c>
      <c r="F196" s="225" t="n">
        <f aca="false">SUM(Cічень!F196+Лютий!F196+Березень!F196+Квітень!F196+Травень!F196+Червень!F196+Липень!F196+Серпень!F196+Вересень!F196+Жовтень!F196+Листопад!F193+Грудень!F193)</f>
        <v>0</v>
      </c>
      <c r="G196" s="225" t="n">
        <f aca="false">SUM(Cічень!G196+Лютий!G196+Березень!G196+Квітень!G196+Травень!G196+Червень!G196+Липень!G196+Серпень!G196+Вересень!G196+Жовтень!G196+Листопад!G193+Грудень!G193)</f>
        <v>0</v>
      </c>
      <c r="H196" s="225" t="n">
        <f aca="false">SUM(Cічень!H196+Лютий!H196+Березень!H196+Квітень!H196+Травень!H196+Червень!H196+Липень!H196+Серпень!H196+Вересень!H196+Жовтень!H196+Листопад!H193+Грудень!H193)</f>
        <v>87.38</v>
      </c>
      <c r="I196" s="225" t="n">
        <f aca="false">SUM(Cічень!I196+Лютий!I196+Березень!I196+Квітень!I196+Травень!I196+Червень!I196+Липень!I196+Серпень!I196+Вересень!I196+Жовтень!I196+Листопад!I193+Грудень!I193)</f>
        <v>0</v>
      </c>
      <c r="J196" s="182" t="n">
        <f aca="false">K196/D196</f>
        <v>17.9689336492891</v>
      </c>
      <c r="K196" s="232" t="n">
        <f aca="false">L196+M196+E196</f>
        <v>7582.89</v>
      </c>
      <c r="L196" s="233" t="n">
        <f aca="false">F196*1163</f>
        <v>0</v>
      </c>
      <c r="M196" s="233" t="n">
        <f aca="false">G196*9.5</f>
        <v>0</v>
      </c>
      <c r="N196" s="221"/>
      <c r="O196" s="96"/>
    </row>
    <row r="197" customFormat="false" ht="15.75" hidden="false" customHeight="true" outlineLevel="0" collapsed="false">
      <c r="A197" s="162" t="n">
        <v>27</v>
      </c>
      <c r="B197" s="91" t="s">
        <v>176</v>
      </c>
      <c r="C197" s="92" t="n">
        <v>20</v>
      </c>
      <c r="D197" s="92" t="n">
        <v>987</v>
      </c>
      <c r="E197" s="225" t="n">
        <f aca="false">SUM(Cічень!E197+Лютий!E197+Березень!E197+Квітень!E197+Травень!E197+Червень!E197+Липень!E197+Серпень!E197+Вересень!E197+Жовтень!E197+Листопад!E194+Грудень!E194)</f>
        <v>12872.25</v>
      </c>
      <c r="F197" s="225" t="n">
        <f aca="false">SUM(Cічень!F197+Лютий!F197+Березень!F197+Квітень!F197+Травень!F197+Червень!F197+Липень!F197+Серпень!F197+Вересень!F197+Жовтень!F197+Листопад!F194+Грудень!F194)</f>
        <v>0</v>
      </c>
      <c r="G197" s="225" t="n">
        <f aca="false">SUM(Cічень!G197+Лютий!G197+Березень!G197+Квітень!G197+Травень!G197+Червень!G197+Липень!G197+Серпень!G197+Вересень!G197+Жовтень!G197+Листопад!G194+Грудень!G194)</f>
        <v>0</v>
      </c>
      <c r="H197" s="225" t="n">
        <f aca="false">SUM(Cічень!H197+Лютий!H197+Березень!H197+Квітень!H197+Травень!H197+Червень!H197+Липень!H197+Серпень!H197+Вересень!H197+Жовтень!H197+Листопад!H194+Грудень!H194)</f>
        <v>53.61</v>
      </c>
      <c r="I197" s="225" t="n">
        <f aca="false">SUM(Cічень!I197+Лютий!I197+Березень!I197+Квітень!I197+Травень!I197+Червень!I197+Липень!I197+Серпень!I197+Вересень!I197+Жовтень!I197+Листопад!I194+Грудень!I194)</f>
        <v>0</v>
      </c>
      <c r="J197" s="182" t="n">
        <f aca="false">K197/D197</f>
        <v>13.0417933130699</v>
      </c>
      <c r="K197" s="232" t="n">
        <f aca="false">L197+M197+E197</f>
        <v>12872.25</v>
      </c>
      <c r="L197" s="233" t="n">
        <f aca="false">F197*1163</f>
        <v>0</v>
      </c>
      <c r="M197" s="233" t="n">
        <f aca="false">G197*9.5</f>
        <v>0</v>
      </c>
      <c r="N197" s="221"/>
      <c r="O197" s="96"/>
    </row>
    <row r="198" customFormat="false" ht="23.85" hidden="false" customHeight="false" outlineLevel="0" collapsed="false">
      <c r="A198" s="162" t="n">
        <v>28</v>
      </c>
      <c r="B198" s="91" t="s">
        <v>177</v>
      </c>
      <c r="C198" s="92" t="n">
        <v>114</v>
      </c>
      <c r="D198" s="92" t="n">
        <v>471.9</v>
      </c>
      <c r="E198" s="225" t="n">
        <f aca="false">SUM(Cічень!E198+Лютий!E198+Березень!E198+Квітень!E198+Травень!E198+Червень!E198+Липень!E198+Серпень!E198+Вересень!E198+Жовтень!E198+Листопад!E195+Грудень!E195)</f>
        <v>3563.81</v>
      </c>
      <c r="F198" s="225" t="n">
        <f aca="false">SUM(Cічень!F198+Лютий!F198+Березень!F198+Квітень!F198+Травень!F198+Червень!F198+Липень!F198+Серпень!F198+Вересень!F198+Жовтень!F198+Листопад!F195+Грудень!F195)</f>
        <v>0</v>
      </c>
      <c r="G198" s="225" t="n">
        <f aca="false">SUM(Cічень!G198+Лютий!G198+Березень!G198+Квітень!G198+Травень!G198+Червень!G198+Липень!G198+Серпень!G198+Вересень!G198+Жовтень!G198+Листопад!G195+Грудень!G195)</f>
        <v>0</v>
      </c>
      <c r="H198" s="225" t="n">
        <f aca="false">SUM(Cічень!H198+Лютий!H198+Березень!H198+Квітень!H198+Травень!H198+Червень!H198+Липень!H198+Серпень!H198+Вересень!H198+Жовтень!H198+Листопад!H195+Грудень!H195)</f>
        <v>51.1</v>
      </c>
      <c r="I198" s="225" t="n">
        <f aca="false">SUM(Cічень!I198+Лютий!I198+Березень!I198+Квітень!I198+Травень!I198+Червень!I198+Липень!I198+Серпень!I198+Вересень!I198+Жовтень!I198+Листопад!I195+Грудень!I195)</f>
        <v>13.87</v>
      </c>
      <c r="J198" s="182" t="n">
        <f aca="false">K198/D198</f>
        <v>7.5520449247722</v>
      </c>
      <c r="K198" s="232" t="n">
        <f aca="false">L198+M198+E198</f>
        <v>3563.81</v>
      </c>
      <c r="L198" s="233" t="n">
        <f aca="false">F198*1163</f>
        <v>0</v>
      </c>
      <c r="M198" s="233" t="n">
        <f aca="false">G198*9.5</f>
        <v>0</v>
      </c>
      <c r="N198" s="221"/>
      <c r="O198" s="96"/>
    </row>
    <row r="199" customFormat="false" ht="15" hidden="false" customHeight="false" outlineLevel="0" collapsed="false">
      <c r="A199" s="162" t="n">
        <v>29</v>
      </c>
      <c r="B199" s="91" t="s">
        <v>178</v>
      </c>
      <c r="C199" s="92" t="n">
        <v>62</v>
      </c>
      <c r="D199" s="92" t="n">
        <v>154.2</v>
      </c>
      <c r="E199" s="225" t="n">
        <f aca="false">SUM(Cічень!E199+Лютий!E199+Березень!E199+Квітень!E199+Травень!E199+Червень!E199+Липень!E199+Серпень!E199+Вересень!E199+Жовтень!E199+Листопад!E196+Грудень!E196)</f>
        <v>335.21</v>
      </c>
      <c r="F199" s="225" t="n">
        <f aca="false">SUM(Cічень!F199+Лютий!F199+Березень!F199+Квітень!F199+Травень!F199+Червень!F199+Липень!F199+Серпень!F199+Вересень!F199+Жовтень!F199+Листопад!F196+Грудень!F196)</f>
        <v>0</v>
      </c>
      <c r="G199" s="225" t="n">
        <f aca="false">SUM(Cічень!G199+Лютий!G199+Березень!G199+Квітень!G199+Травень!G199+Червень!G199+Липень!G199+Серпень!G199+Вересень!G199+Жовтень!G199+Листопад!G196+Грудень!G196)</f>
        <v>0</v>
      </c>
      <c r="H199" s="225" t="n">
        <f aca="false">SUM(Cічень!H199+Лютий!H199+Березень!H199+Квітень!H199+Травень!H199+Червень!H199+Липень!H199+Серпень!H199+Вересень!H199+Жовтень!H199+Листопад!H196+Грудень!H196)</f>
        <v>32.62</v>
      </c>
      <c r="I199" s="225" t="n">
        <f aca="false">SUM(Cічень!I199+Лютий!I199+Березень!I199+Квітень!I199+Травень!I199+Червень!I199+Липень!I199+Серпень!I199+Вересень!I199+Жовтень!I199+Листопад!I196+Грудень!I196)</f>
        <v>0</v>
      </c>
      <c r="J199" s="182" t="n">
        <f aca="false">K199/D199</f>
        <v>2.17386511024643</v>
      </c>
      <c r="K199" s="232" t="n">
        <f aca="false">L199+M199+E199</f>
        <v>335.21</v>
      </c>
      <c r="L199" s="233" t="n">
        <f aca="false">F199*1163</f>
        <v>0</v>
      </c>
      <c r="M199" s="233" t="n">
        <f aca="false">G199*9.5</f>
        <v>0</v>
      </c>
      <c r="N199" s="221"/>
      <c r="O199" s="96"/>
    </row>
    <row r="200" customFormat="false" ht="15" hidden="false" customHeight="false" outlineLevel="0" collapsed="false">
      <c r="A200" s="162" t="n">
        <v>30</v>
      </c>
      <c r="B200" s="91" t="s">
        <v>179</v>
      </c>
      <c r="C200" s="92" t="n">
        <v>32</v>
      </c>
      <c r="D200" s="92" t="n">
        <v>84.5</v>
      </c>
      <c r="E200" s="225" t="n">
        <f aca="false">SUM(Cічень!E200+Лютий!E200+Березень!E200+Квітень!E200+Травень!E200+Червень!E200+Липень!E200+Серпень!E200+Вересень!E200+Жовтень!E200+Листопад!E197+Грудень!E197)</f>
        <v>507.04</v>
      </c>
      <c r="F200" s="225" t="n">
        <f aca="false">SUM(Cічень!F200+Лютий!F200+Березень!F200+Квітень!F200+Травень!F200+Червень!F200+Липень!F200+Серпень!F200+Вересень!F200+Жовтень!F200+Листопад!F197+Грудень!F197)</f>
        <v>0</v>
      </c>
      <c r="G200" s="225" t="n">
        <f aca="false">SUM(Cічень!G200+Лютий!G200+Березень!G200+Квітень!G200+Травень!G200+Червень!G200+Липень!G200+Серпень!G200+Вересень!G200+Жовтень!G200+Листопад!G197+Грудень!G197)</f>
        <v>0</v>
      </c>
      <c r="H200" s="225" t="n">
        <f aca="false">SUM(Cічень!H200+Лютий!H200+Березень!H200+Квітень!H200+Травень!H200+Червень!H200+Липень!H200+Серпень!H200+Вересень!H200+Жовтень!H200+Листопад!H197+Грудень!H197)</f>
        <v>14</v>
      </c>
      <c r="I200" s="225" t="n">
        <f aca="false">SUM(Cічень!I200+Лютий!I200+Березень!I200+Квітень!I200+Травень!I200+Червень!I200+Липень!I200+Серпень!I200+Вересень!I200+Жовтень!I200+Листопад!I197+Грудень!I197)</f>
        <v>2</v>
      </c>
      <c r="J200" s="182" t="n">
        <f aca="false">K200/D200</f>
        <v>6.00047337278107</v>
      </c>
      <c r="K200" s="232" t="n">
        <f aca="false">L200+M200+E200</f>
        <v>507.04</v>
      </c>
      <c r="L200" s="233" t="n">
        <f aca="false">F200*1163</f>
        <v>0</v>
      </c>
      <c r="M200" s="233" t="n">
        <f aca="false">G200*9.5</f>
        <v>0</v>
      </c>
      <c r="N200" s="221"/>
      <c r="O200" s="96"/>
    </row>
    <row r="201" customFormat="false" ht="15" hidden="false" customHeight="false" outlineLevel="0" collapsed="false">
      <c r="A201" s="162" t="n">
        <v>31</v>
      </c>
      <c r="B201" s="91" t="s">
        <v>180</v>
      </c>
      <c r="C201" s="92" t="n">
        <v>15</v>
      </c>
      <c r="D201" s="92" t="n">
        <v>277</v>
      </c>
      <c r="E201" s="225" t="n">
        <f aca="false">SUM(Cічень!E201+Лютий!E201+Березень!E201+Квітень!E201+Травень!E201+Червень!E201+Липень!E201+Серпень!E201+Вересень!E201+Жовтень!E201+Листопад!E198+Грудень!E198)</f>
        <v>1294.65</v>
      </c>
      <c r="F201" s="225" t="n">
        <f aca="false">SUM(Cічень!F201+Лютий!F201+Березень!F201+Квітень!F201+Травень!F201+Червень!F201+Липень!F201+Серпень!F201+Вересень!F201+Жовтень!F201+Листопад!F198+Грудень!F198)</f>
        <v>0</v>
      </c>
      <c r="G201" s="225" t="n">
        <f aca="false">SUM(Cічень!G201+Лютий!G201+Березень!G201+Квітень!G201+Травень!G201+Червень!G201+Липень!G201+Серпень!G201+Вересень!G201+Жовтень!G201+Листопад!G198+Грудень!G198)</f>
        <v>0</v>
      </c>
      <c r="H201" s="225" t="n">
        <f aca="false">SUM(Cічень!H201+Лютий!H201+Березень!H201+Квітень!H201+Травень!H201+Червень!H201+Липень!H201+Серпень!H201+Вересень!H201+Жовтень!H201+Листопад!H198+Грудень!H198)</f>
        <v>0</v>
      </c>
      <c r="I201" s="225" t="n">
        <f aca="false">SUM(Cічень!I201+Лютий!I201+Березень!I201+Квітень!I201+Травень!I201+Червень!I201+Липень!I201+Серпень!I201+Вересень!I201+Жовтень!I201+Листопад!I198+Грудень!I198)</f>
        <v>0</v>
      </c>
      <c r="J201" s="182" t="n">
        <f aca="false">K201/D201</f>
        <v>4.67382671480145</v>
      </c>
      <c r="K201" s="232" t="n">
        <f aca="false">L201+M201+E201</f>
        <v>1294.65</v>
      </c>
      <c r="L201" s="233" t="n">
        <f aca="false">F201*1163</f>
        <v>0</v>
      </c>
      <c r="M201" s="233" t="n">
        <f aca="false">G201*9.5</f>
        <v>0</v>
      </c>
      <c r="N201" s="221"/>
      <c r="O201" s="96"/>
    </row>
    <row r="202" customFormat="false" ht="15" hidden="false" customHeight="false" outlineLevel="0" collapsed="false">
      <c r="A202" s="162" t="n">
        <v>32</v>
      </c>
      <c r="B202" s="91" t="s">
        <v>181</v>
      </c>
      <c r="C202" s="92" t="n">
        <v>55</v>
      </c>
      <c r="D202" s="92" t="n">
        <v>56</v>
      </c>
      <c r="E202" s="225" t="n">
        <f aca="false">SUM(Cічень!E202+Лютий!E202+Березень!E202+Квітень!E202+Травень!E202+Червень!E202+Липень!E202+Серпень!E202+Вересень!E202+Жовтень!E202+Листопад!E199+Грудень!E199)</f>
        <v>187.23</v>
      </c>
      <c r="F202" s="225" t="n">
        <f aca="false">SUM(Cічень!F202+Лютий!F202+Березень!F202+Квітень!F202+Травень!F202+Червень!F202+Липень!F202+Серпень!F202+Вересень!F202+Жовтень!F202+Листопад!F199+Грудень!F199)</f>
        <v>0</v>
      </c>
      <c r="G202" s="225" t="n">
        <f aca="false">SUM(Cічень!G202+Лютий!G202+Березень!G202+Квітень!G202+Травень!G202+Червень!G202+Липень!G202+Серпень!G202+Вересень!G202+Жовтень!G202+Листопад!G199+Грудень!G199)</f>
        <v>0</v>
      </c>
      <c r="H202" s="225" t="n">
        <f aca="false">SUM(Cічень!H202+Лютий!H202+Березень!H202+Квітень!H202+Травень!H202+Червень!H202+Липень!H202+Серпень!H202+Вересень!H202+Жовтень!H202+Листопад!H199+Грудень!H199)</f>
        <v>0</v>
      </c>
      <c r="I202" s="225" t="n">
        <f aca="false">SUM(Cічень!I202+Лютий!I202+Березень!I202+Квітень!I202+Травень!I202+Червень!I202+Липень!I202+Серпень!I202+Вересень!I202+Жовтень!I202+Листопад!I199+Грудень!I199)</f>
        <v>0</v>
      </c>
      <c r="J202" s="182" t="n">
        <f aca="false">K202/D202</f>
        <v>3.34339285714286</v>
      </c>
      <c r="K202" s="232" t="n">
        <f aca="false">L202+M202+E202</f>
        <v>187.23</v>
      </c>
      <c r="L202" s="233" t="n">
        <f aca="false">F202*1163</f>
        <v>0</v>
      </c>
      <c r="M202" s="233" t="n">
        <f aca="false">G202*9.5</f>
        <v>0</v>
      </c>
      <c r="N202" s="221"/>
      <c r="O202" s="96"/>
    </row>
    <row r="203" customFormat="false" ht="15" hidden="false" customHeight="false" outlineLevel="0" collapsed="false">
      <c r="A203" s="162" t="n">
        <v>33</v>
      </c>
      <c r="B203" s="91" t="s">
        <v>182</v>
      </c>
      <c r="C203" s="92" t="n">
        <v>57</v>
      </c>
      <c r="D203" s="92" t="n">
        <v>240.1</v>
      </c>
      <c r="E203" s="225" t="n">
        <f aca="false">SUM(Cічень!E203+Лютий!E203+Березень!E203+Квітень!E203+Травень!E203+Червень!E203+Липень!E203+Серпень!E203+Вересень!E203+Жовтень!E203+Листопад!E200+Грудень!E200)</f>
        <v>947.33</v>
      </c>
      <c r="F203" s="225" t="n">
        <f aca="false">SUM(Cічень!F203+Лютий!F203+Березень!F203+Квітень!F203+Травень!F203+Червень!F203+Липень!F203+Серпень!F203+Вересень!F203+Жовтень!F203+Листопад!F200+Грудень!F200)</f>
        <v>0</v>
      </c>
      <c r="G203" s="225" t="n">
        <f aca="false">SUM(Cічень!G203+Лютий!G203+Березень!G203+Квітень!G203+Травень!G203+Червень!G203+Липень!G203+Серпень!G203+Вересень!G203+Жовтень!G203+Листопад!G200+Грудень!G200)</f>
        <v>0</v>
      </c>
      <c r="H203" s="225" t="n">
        <f aca="false">SUM(Cічень!H203+Лютий!H203+Березень!H203+Квітень!H203+Травень!H203+Червень!H203+Липень!H203+Серпень!H203+Вересень!H203+Жовтень!H203+Листопад!H200+Грудень!H200)</f>
        <v>24.48</v>
      </c>
      <c r="I203" s="225" t="n">
        <f aca="false">SUM(Cічень!I203+Лютий!I203+Березень!I203+Квітень!I203+Травень!I203+Червень!I203+Липень!I203+Серпень!I203+Вересень!I203+Жовтень!I203+Листопад!I200+Грудень!I200)</f>
        <v>0</v>
      </c>
      <c r="J203" s="182" t="n">
        <f aca="false">K203/D203</f>
        <v>3.94556434818826</v>
      </c>
      <c r="K203" s="232" t="n">
        <f aca="false">L203+M203+E203</f>
        <v>947.33</v>
      </c>
      <c r="L203" s="233" t="n">
        <f aca="false">F203*1163</f>
        <v>0</v>
      </c>
      <c r="M203" s="233" t="n">
        <f aca="false">G203*9.5</f>
        <v>0</v>
      </c>
      <c r="N203" s="221"/>
      <c r="O203" s="96"/>
    </row>
    <row r="204" customFormat="false" ht="15" hidden="false" customHeight="false" outlineLevel="0" collapsed="false">
      <c r="A204" s="162" t="n">
        <v>34</v>
      </c>
      <c r="B204" s="91" t="s">
        <v>183</v>
      </c>
      <c r="C204" s="92" t="n">
        <v>9</v>
      </c>
      <c r="D204" s="92" t="n">
        <v>131.83</v>
      </c>
      <c r="E204" s="225" t="n">
        <f aca="false">SUM(Cічень!E204+Лютий!E204+Березень!E204+Квітень!E204+Травень!E204+Червень!E204+Липень!E204+Серпень!E204+Вересень!E204+Жовтень!E204+Листопад!E201+Грудень!E201)</f>
        <v>915.19</v>
      </c>
      <c r="F204" s="225" t="n">
        <f aca="false">SUM(Cічень!F204+Лютий!F204+Березень!F204+Квітень!F204+Травень!F204+Червень!F204+Липень!F204+Серпень!F204+Вересень!F204+Жовтень!F204+Листопад!F201+Грудень!F201)</f>
        <v>0</v>
      </c>
      <c r="G204" s="225" t="n">
        <f aca="false">SUM(Cічень!G204+Лютий!G204+Березень!G204+Квітень!G204+Травень!G204+Червень!G204+Липень!G204+Серпень!G204+Вересень!G204+Жовтень!G204+Листопад!G201+Грудень!G201)</f>
        <v>0</v>
      </c>
      <c r="H204" s="225" t="n">
        <f aca="false">SUM(Cічень!H204+Лютий!H204+Березень!H204+Квітень!H204+Травень!H204+Червень!H204+Липень!H204+Серпень!H204+Вересень!H204+Жовтень!H204+Листопад!H201+Грудень!H201)</f>
        <v>0</v>
      </c>
      <c r="I204" s="225" t="n">
        <f aca="false">SUM(Cічень!I204+Лютий!I204+Березень!I204+Квітень!I204+Травень!I204+Червень!I204+Липень!I204+Серпень!I204+Вересень!I204+Жовтень!I204+Листопад!I201+Грудень!I201)</f>
        <v>0</v>
      </c>
      <c r="J204" s="182" t="n">
        <f aca="false">K204/D204</f>
        <v>6.94219828567094</v>
      </c>
      <c r="K204" s="232" t="n">
        <f aca="false">L204+M204+E204</f>
        <v>915.19</v>
      </c>
      <c r="L204" s="233" t="n">
        <f aca="false">F204*1163</f>
        <v>0</v>
      </c>
      <c r="M204" s="233" t="n">
        <f aca="false">G204*9.5</f>
        <v>0</v>
      </c>
      <c r="N204" s="221"/>
      <c r="O204" s="96"/>
    </row>
    <row r="205" customFormat="false" ht="15" hidden="false" customHeight="false" outlineLevel="0" collapsed="false">
      <c r="A205" s="162" t="n">
        <v>35</v>
      </c>
      <c r="B205" s="91" t="s">
        <v>184</v>
      </c>
      <c r="C205" s="92" t="n">
        <v>7</v>
      </c>
      <c r="D205" s="92" t="n">
        <v>372.6</v>
      </c>
      <c r="E205" s="225" t="n">
        <f aca="false">SUM(Cічень!E205+Лютий!E205+Березень!E205+Квітень!E205+Травень!E205+Червень!E205+Липень!E205+Серпень!E205+Вересень!E205+Жовтень!E205+Листопад!E202+Грудень!E202)</f>
        <v>633.8</v>
      </c>
      <c r="F205" s="225" t="n">
        <f aca="false">SUM(Cічень!F205+Лютий!F205+Березень!F205+Квітень!F205+Травень!F205+Червень!F205+Липень!F205+Серпень!F205+Вересень!F205+Жовтень!F205+Листопад!F202+Грудень!F202)</f>
        <v>0</v>
      </c>
      <c r="G205" s="225" t="n">
        <f aca="false">SUM(Cічень!G205+Лютий!G205+Березень!G205+Квітень!G205+Травень!G205+Червень!G205+Липень!G205+Серпень!G205+Вересень!G205+Жовтень!G205+Листопад!G202+Грудень!G202)</f>
        <v>0</v>
      </c>
      <c r="H205" s="225" t="n">
        <f aca="false">SUM(Cічень!H205+Лютий!H205+Березень!H205+Квітень!H205+Травень!H205+Червень!H205+Липень!H205+Серпень!H205+Вересень!H205+Жовтень!H205+Листопад!H202+Грудень!H202)</f>
        <v>0</v>
      </c>
      <c r="I205" s="225" t="n">
        <f aca="false">SUM(Cічень!I205+Лютий!I205+Березень!I205+Квітень!I205+Травень!I205+Червень!I205+Липень!I205+Серпень!I205+Вересень!I205+Жовтень!I205+Листопад!I202+Грудень!I202)</f>
        <v>0</v>
      </c>
      <c r="J205" s="182" t="n">
        <f aca="false">K205/D205</f>
        <v>1.70101986044015</v>
      </c>
      <c r="K205" s="232" t="n">
        <f aca="false">L205+M205+E205</f>
        <v>633.8</v>
      </c>
      <c r="L205" s="233" t="n">
        <f aca="false">F205*1163</f>
        <v>0</v>
      </c>
      <c r="M205" s="233" t="n">
        <f aca="false">G205*9.5</f>
        <v>0</v>
      </c>
      <c r="N205" s="221"/>
      <c r="O205" s="96"/>
    </row>
    <row r="206" customFormat="false" ht="15" hidden="false" customHeight="false" outlineLevel="0" collapsed="false">
      <c r="A206" s="162" t="n">
        <v>36</v>
      </c>
      <c r="B206" s="91" t="s">
        <v>185</v>
      </c>
      <c r="C206" s="92" t="n">
        <v>45</v>
      </c>
      <c r="D206" s="92" t="n">
        <v>140</v>
      </c>
      <c r="E206" s="225" t="n">
        <f aca="false">SUM(Cічень!E206+Лютий!E206+Березень!E206+Квітень!E206+Травень!E206+Червень!E206+Липень!E206+Серпень!E206+Вересень!E206+Жовтень!E206+Листопад!E203+Грудень!E203)</f>
        <v>399.45</v>
      </c>
      <c r="F206" s="225" t="n">
        <f aca="false">SUM(Cічень!F206+Лютий!F206+Березень!F206+Квітень!F206+Травень!F206+Червень!F206+Липень!F206+Серпень!F206+Вересень!F206+Жовтень!F206+Листопад!F203+Грудень!F203)</f>
        <v>0</v>
      </c>
      <c r="G206" s="225" t="n">
        <f aca="false">SUM(Cічень!G206+Лютий!G206+Березень!G206+Квітень!G206+Травень!G206+Червень!G206+Липень!G206+Серпень!G206+Вересень!G206+Жовтень!G206+Листопад!G203+Грудень!G203)</f>
        <v>0</v>
      </c>
      <c r="H206" s="225" t="n">
        <f aca="false">SUM(Cічень!H206+Лютий!H206+Березень!H206+Квітень!H206+Травень!H206+Червень!H206+Липень!H206+Серпень!H206+Вересень!H206+Жовтень!H206+Листопад!H203+Грудень!H203)</f>
        <v>0</v>
      </c>
      <c r="I206" s="225" t="n">
        <f aca="false">SUM(Cічень!I206+Лютий!I206+Березень!I206+Квітень!I206+Травень!I206+Червень!I206+Липень!I206+Серпень!I206+Вересень!I206+Жовтень!I206+Листопад!I203+Грудень!I203)</f>
        <v>0</v>
      </c>
      <c r="J206" s="182" t="n">
        <f aca="false">K206/D206</f>
        <v>2.85321428571429</v>
      </c>
      <c r="K206" s="232" t="n">
        <f aca="false">L206+M206+E206</f>
        <v>399.45</v>
      </c>
      <c r="L206" s="233" t="n">
        <f aca="false">F206*1163</f>
        <v>0</v>
      </c>
      <c r="M206" s="233" t="n">
        <f aca="false">G206*9.5</f>
        <v>0</v>
      </c>
      <c r="N206" s="221"/>
      <c r="O206" s="96"/>
    </row>
    <row r="207" customFormat="false" ht="15" hidden="false" customHeight="false" outlineLevel="0" collapsed="false">
      <c r="A207" s="173"/>
      <c r="B207" s="174" t="s">
        <v>186</v>
      </c>
      <c r="C207" s="175" t="n">
        <f aca="false">SUM(C171:C206)</f>
        <v>4326</v>
      </c>
      <c r="D207" s="175" t="n">
        <f aca="false">SUM(D171:D206)</f>
        <v>21839.93</v>
      </c>
      <c r="E207" s="175" t="n">
        <f aca="false">SUM(E171:E206)</f>
        <v>214147.5</v>
      </c>
      <c r="F207" s="175" t="n">
        <f aca="false">SUM(F171:F206)</f>
        <v>1047.56</v>
      </c>
      <c r="G207" s="175" t="n">
        <f aca="false">SUM(G171:G206)</f>
        <v>20011.46</v>
      </c>
      <c r="H207" s="175" t="n">
        <f aca="false">SUM(H171:H206)</f>
        <v>2704.38</v>
      </c>
      <c r="I207" s="175" t="n">
        <f aca="false">SUM(I171:I206)</f>
        <v>45.87</v>
      </c>
      <c r="J207" s="178"/>
      <c r="K207" s="229"/>
      <c r="L207" s="229"/>
      <c r="M207" s="229"/>
      <c r="N207" s="221"/>
      <c r="O207" s="96"/>
    </row>
    <row r="208" customFormat="false" ht="15" hidden="false" customHeight="false" outlineLevel="0" collapsed="false">
      <c r="A208" s="173"/>
      <c r="B208" s="174" t="s">
        <v>187</v>
      </c>
      <c r="C208" s="175"/>
      <c r="D208" s="175"/>
      <c r="E208" s="175"/>
      <c r="F208" s="175"/>
      <c r="G208" s="175"/>
      <c r="H208" s="175"/>
      <c r="I208" s="175"/>
      <c r="J208" s="179" t="n">
        <f aca="false">SUM(J171:J206)/36</f>
        <v>54.2825781617797</v>
      </c>
      <c r="K208" s="229"/>
      <c r="L208" s="229"/>
      <c r="M208" s="229"/>
      <c r="N208" s="221"/>
      <c r="O208" s="96"/>
    </row>
    <row r="209" customFormat="false" ht="18" hidden="false" customHeight="true" outlineLevel="0" collapsed="false">
      <c r="A209" s="125"/>
      <c r="B209" s="125"/>
      <c r="C209" s="125"/>
      <c r="D209" s="125"/>
      <c r="E209" s="124"/>
      <c r="F209" s="124"/>
      <c r="G209" s="124"/>
      <c r="H209" s="124"/>
      <c r="I209" s="124"/>
      <c r="J209" s="124"/>
      <c r="K209" s="125"/>
      <c r="L209" s="125"/>
      <c r="M209" s="125"/>
      <c r="N209" s="221"/>
      <c r="O209" s="96"/>
    </row>
    <row r="210" customFormat="false" ht="16.5" hidden="false" customHeight="true" outlineLevel="0" collapsed="false">
      <c r="A210" s="125"/>
      <c r="B210" s="125"/>
      <c r="C210" s="125"/>
      <c r="D210" s="125"/>
      <c r="E210" s="124"/>
      <c r="F210" s="124"/>
      <c r="G210" s="124"/>
      <c r="H210" s="124"/>
      <c r="I210" s="124"/>
      <c r="J210" s="124"/>
      <c r="K210" s="125"/>
      <c r="L210" s="125"/>
      <c r="M210" s="125"/>
      <c r="N210" s="221"/>
      <c r="O210" s="96"/>
    </row>
    <row r="211" customFormat="false" ht="24.75" hidden="false" customHeight="true" outlineLevel="0" collapsed="false">
      <c r="A211" s="126" t="s">
        <v>1</v>
      </c>
      <c r="B211" s="127" t="s">
        <v>2</v>
      </c>
      <c r="C211" s="127" t="s">
        <v>3</v>
      </c>
      <c r="D211" s="127" t="s">
        <v>4</v>
      </c>
      <c r="E211" s="127" t="s">
        <v>5</v>
      </c>
      <c r="F211" s="127"/>
      <c r="G211" s="127"/>
      <c r="H211" s="127"/>
      <c r="I211" s="127"/>
      <c r="J211" s="127" t="s">
        <v>6</v>
      </c>
      <c r="K211" s="127" t="s">
        <v>7</v>
      </c>
      <c r="L211" s="127"/>
      <c r="M211" s="127"/>
      <c r="N211" s="221"/>
      <c r="O211" s="96"/>
    </row>
    <row r="212" customFormat="false" ht="35.05" hidden="false" customHeight="false" outlineLevel="0" collapsed="false">
      <c r="A212" s="126"/>
      <c r="B212" s="127"/>
      <c r="C212" s="127"/>
      <c r="D212" s="127"/>
      <c r="E212" s="127" t="s">
        <v>8</v>
      </c>
      <c r="F212" s="127" t="s">
        <v>9</v>
      </c>
      <c r="G212" s="127" t="s">
        <v>10</v>
      </c>
      <c r="H212" s="127" t="s">
        <v>11</v>
      </c>
      <c r="I212" s="127" t="s">
        <v>12</v>
      </c>
      <c r="J212" s="127"/>
      <c r="K212" s="127" t="s">
        <v>13</v>
      </c>
      <c r="L212" s="127" t="s">
        <v>14</v>
      </c>
      <c r="M212" s="127" t="s">
        <v>15</v>
      </c>
      <c r="N212" s="221"/>
      <c r="O212" s="96"/>
    </row>
    <row r="213" customFormat="false" ht="15" hidden="false" customHeight="false" outlineLevel="0" collapsed="false">
      <c r="A213" s="161" t="s">
        <v>188</v>
      </c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N213" s="221"/>
      <c r="O213" s="96"/>
    </row>
    <row r="214" customFormat="false" ht="15" hidden="false" customHeight="false" outlineLevel="0" collapsed="false">
      <c r="A214" s="180" t="n">
        <v>1</v>
      </c>
      <c r="B214" s="186" t="s">
        <v>189</v>
      </c>
      <c r="C214" s="187" t="n">
        <v>61</v>
      </c>
      <c r="D214" s="187" t="n">
        <v>861</v>
      </c>
      <c r="E214" s="225" t="n">
        <f aca="false">SUM(Cічень!E214+Лютий!E214+Березень!E214+Квітень!E214+Травень!E214+Червень!E214+Липень!E214+Серпень!E214+Вересень!E214+Жовтень!E214+Листопад!E211+Грудень!E211)</f>
        <v>32391.26</v>
      </c>
      <c r="F214" s="225" t="n">
        <f aca="false">SUM(Cічень!F214+Лютий!F214+Березень!F214+Квітень!F214+Травень!F214+Червень!F214+Липень!F214+Серпень!F214+Вересень!F214+Жовтень!F214+Листопад!F211+Грудень!F211)</f>
        <v>0</v>
      </c>
      <c r="G214" s="225" t="n">
        <f aca="false">SUM(Cічень!G214+Лютий!G214+Березень!G214+Квітень!G214+Травень!G214+Червень!G214+Липень!G214+Серпень!G214+Вересень!G214+Жовтень!G214+Листопад!G211+Грудень!G211)</f>
        <v>9119.56</v>
      </c>
      <c r="H214" s="225" t="n">
        <f aca="false">SUM(Cічень!H214+Лютий!H214+Березень!H214+Квітень!H214+Травень!H214+Червень!H214+Липень!H214+Серпень!H214+Вересень!H214+Жовтень!H214+Листопад!H211+Грудень!H211)</f>
        <v>49</v>
      </c>
      <c r="I214" s="225" t="n">
        <f aca="false">SUM(Cічень!I214+Лютий!I214+Березень!I214+Квітень!I214+Травень!I214+Червень!I214+Липень!I214+Серпень!I214+Вересень!I214+Жовтень!I214+Листопад!I211+Грудень!I211)</f>
        <v>0</v>
      </c>
      <c r="J214" s="188" t="n">
        <f aca="false">K214/D214</f>
        <v>138.242833914053</v>
      </c>
      <c r="K214" s="234" t="n">
        <f aca="false">L214+M214+E214</f>
        <v>119027.08</v>
      </c>
      <c r="L214" s="234" t="n">
        <f aca="false">F214*1163</f>
        <v>0</v>
      </c>
      <c r="M214" s="234" t="n">
        <f aca="false">G214*9.5</f>
        <v>86635.82</v>
      </c>
      <c r="N214" s="221"/>
      <c r="O214" s="96"/>
    </row>
    <row r="215" customFormat="false" ht="15" hidden="false" customHeight="false" outlineLevel="0" collapsed="false">
      <c r="A215" s="180" t="n">
        <v>2</v>
      </c>
      <c r="B215" s="186" t="s">
        <v>190</v>
      </c>
      <c r="C215" s="187" t="n">
        <v>193</v>
      </c>
      <c r="D215" s="187" t="n">
        <v>1427.58</v>
      </c>
      <c r="E215" s="225" t="n">
        <f aca="false">SUM(Cічень!E215+Лютий!E215+Березень!E215+Квітень!E215+Травень!E215+Червень!E215+Липень!E215+Серпень!E215+Вересень!E215+Жовтень!E215+Листопад!E212+Грудень!E212)</f>
        <v>34482.9</v>
      </c>
      <c r="F215" s="225" t="n">
        <f aca="false">SUM(Cічень!F215+Лютий!F215+Березень!F215+Квітень!F215+Травень!F215+Червень!F215+Липень!F215+Серпень!F215+Вересень!F215+Жовтень!F215+Листопад!F212+Грудень!F212)</f>
        <v>101.85</v>
      </c>
      <c r="G215" s="225" t="n">
        <f aca="false">SUM(Cічень!G215+Лютий!G215+Березень!G215+Квітень!G215+Травень!G215+Червень!G215+Липень!G215+Серпень!G215+Вересень!G215+Жовтень!G215+Листопад!G212+Грудень!G212)</f>
        <v>3.19</v>
      </c>
      <c r="H215" s="225" t="n">
        <f aca="false">SUM(Cічень!H215+Лютий!H215+Березень!H215+Квітень!H215+Травень!H215+Червень!H215+Липень!H215+Серпень!H215+Вересень!H215+Жовтень!H215+Листопад!H212+Грудень!H212)</f>
        <v>372.07</v>
      </c>
      <c r="I215" s="225" t="n">
        <f aca="false">SUM(Cічень!I215+Лютий!I215+Березень!I215+Квітень!I215+Травень!I215+Червень!I215+Липень!I215+Серпень!I215+Вересень!I215+Жовтень!I215+Листопад!I212+Грудень!I212)</f>
        <v>85.55</v>
      </c>
      <c r="J215" s="188" t="n">
        <f aca="false">K215/D215</f>
        <v>107.149690385127</v>
      </c>
      <c r="K215" s="234" t="n">
        <f aca="false">L215+M215+E215</f>
        <v>152964.755</v>
      </c>
      <c r="L215" s="234" t="n">
        <f aca="false">F215*1163</f>
        <v>118451.55</v>
      </c>
      <c r="M215" s="234" t="n">
        <f aca="false">G215*9.5</f>
        <v>30.305</v>
      </c>
      <c r="N215" s="221"/>
      <c r="O215" s="96"/>
    </row>
    <row r="216" customFormat="false" ht="15" hidden="false" customHeight="false" outlineLevel="0" collapsed="false">
      <c r="A216" s="180" t="n">
        <v>3</v>
      </c>
      <c r="B216" s="186" t="s">
        <v>191</v>
      </c>
      <c r="C216" s="187" t="n">
        <v>1000</v>
      </c>
      <c r="D216" s="187" t="n">
        <v>2559.06</v>
      </c>
      <c r="E216" s="225" t="n">
        <f aca="false">SUM(Cічень!E216+Лютий!E216+Березень!E216+Квітень!E216+Травень!E216+Червень!E216+Липень!E216+Серпень!E216+Вересень!E216+Жовтень!E216+Листопад!E213+Грудень!E213)</f>
        <v>141060.43</v>
      </c>
      <c r="F216" s="225" t="n">
        <f aca="false">SUM(Cічень!F216+Лютий!F216+Березень!F216+Квітень!F216+Травень!F216+Червень!F216+Липень!F216+Серпень!F216+Вересень!F216+Жовтень!F216+Листопад!F213+Грудень!F213)</f>
        <v>557.54</v>
      </c>
      <c r="G216" s="225" t="n">
        <f aca="false">SUM(Cічень!G216+Лютий!G216+Березень!G216+Квітень!G216+Травень!G216+Червень!G216+Липень!G216+Серпень!G216+Вересень!G216+Жовтень!G216+Листопад!G213+Грудень!G213)</f>
        <v>0</v>
      </c>
      <c r="H216" s="225" t="n">
        <f aca="false">SUM(Cічень!H216+Лютий!H216+Березень!H216+Квітень!H216+Травень!H216+Червень!H216+Липень!H216+Серпень!H216+Вересень!H216+Жовтень!H216+Листопад!H213+Грудень!H213)</f>
        <v>7336.94</v>
      </c>
      <c r="I216" s="225" t="n">
        <f aca="false">SUM(Cічень!I216+Лютий!I216+Березень!I216+Квітень!I216+Травень!I216+Червень!I216+Липень!I216+Серпень!I216+Вересень!I216+Жовтень!I216+Листопад!I213+Грудень!I213)</f>
        <v>0</v>
      </c>
      <c r="J216" s="188" t="n">
        <f aca="false">K216/D216</f>
        <v>308.503688854501</v>
      </c>
      <c r="K216" s="234" t="n">
        <f aca="false">L216+M216+E216</f>
        <v>789479.45</v>
      </c>
      <c r="L216" s="234" t="n">
        <f aca="false">F216*1163</f>
        <v>648419.02</v>
      </c>
      <c r="M216" s="234" t="n">
        <f aca="false">G216*9.5</f>
        <v>0</v>
      </c>
      <c r="N216" s="221"/>
      <c r="O216" s="96"/>
    </row>
    <row r="217" customFormat="false" ht="15" hidden="false" customHeight="false" outlineLevel="0" collapsed="false">
      <c r="A217" s="180" t="n">
        <v>4</v>
      </c>
      <c r="B217" s="186" t="s">
        <v>192</v>
      </c>
      <c r="C217" s="187" t="n">
        <v>60</v>
      </c>
      <c r="D217" s="187" t="n">
        <v>217</v>
      </c>
      <c r="E217" s="225" t="n">
        <f aca="false">SUM(Cічень!E217+Лютий!E217+Березень!E217+Квітень!E217+Травень!E217+Червень!E217+Липень!E217+Серпень!E217+Вересень!E217+Жовтень!E217+Листопад!E214+Грудень!E214)</f>
        <v>2994.36</v>
      </c>
      <c r="F217" s="225" t="n">
        <f aca="false">SUM(Cічень!F217+Лютий!F217+Березень!F217+Квітень!F217+Травень!F217+Червень!F217+Липень!F217+Серпень!F217+Вересень!F217+Жовтень!F217+Листопад!F214+Грудень!F214)</f>
        <v>19.06</v>
      </c>
      <c r="G217" s="225" t="n">
        <f aca="false">SUM(Cічень!G217+Лютий!G217+Березень!G217+Квітень!G217+Травень!G217+Червень!G217+Липень!G217+Серпень!G217+Вересень!G217+Жовтень!G217+Листопад!G214+Грудень!G214)</f>
        <v>0</v>
      </c>
      <c r="H217" s="225" t="n">
        <f aca="false">SUM(Cічень!H217+Лютий!H217+Березень!H217+Квітень!H217+Травень!H217+Червень!H217+Липень!H217+Серпень!H217+Вересень!H217+Жовтень!H217+Листопад!H214+Грудень!H214)</f>
        <v>38</v>
      </c>
      <c r="I217" s="225" t="n">
        <f aca="false">SUM(Cічень!I217+Лютий!I217+Березень!I217+Квітень!I217+Травень!I217+Червень!I217+Липень!I217+Серпень!I217+Вересень!I217+Жовтень!I217+Листопад!I214+Грудень!I214)</f>
        <v>1</v>
      </c>
      <c r="J217" s="188" t="n">
        <f aca="false">K217/D217</f>
        <v>115.949953917051</v>
      </c>
      <c r="K217" s="234" t="n">
        <f aca="false">L217+M217+E217</f>
        <v>25161.14</v>
      </c>
      <c r="L217" s="234" t="n">
        <f aca="false">F217*1163</f>
        <v>22166.78</v>
      </c>
      <c r="M217" s="234" t="n">
        <f aca="false">G217*9.5</f>
        <v>0</v>
      </c>
      <c r="N217" s="221"/>
      <c r="O217" s="96"/>
    </row>
    <row r="218" customFormat="false" ht="15" hidden="false" customHeight="false" outlineLevel="0" collapsed="false">
      <c r="A218" s="180" t="n">
        <v>5</v>
      </c>
      <c r="B218" s="186" t="s">
        <v>193</v>
      </c>
      <c r="C218" s="187" t="n">
        <v>280</v>
      </c>
      <c r="D218" s="187" t="n">
        <v>1318.3</v>
      </c>
      <c r="E218" s="225" t="n">
        <f aca="false">SUM(Cічень!E218+Лютий!E218+Березень!E218+Квітень!E218+Травень!E218+Червень!E218+Липень!E218+Серпень!E218+Вересень!E218+Жовтень!E218+Листопад!E215+Грудень!E215)</f>
        <v>77935.26</v>
      </c>
      <c r="F218" s="225" t="n">
        <f aca="false">SUM(Cічень!F218+Лютий!F218+Березень!F218+Квітень!F218+Травень!F218+Червень!F218+Липень!F218+Серпень!F218+Вересень!F218+Жовтень!F218+Листопад!F215+Грудень!F215)</f>
        <v>0</v>
      </c>
      <c r="G218" s="225" t="n">
        <f aca="false">SUM(Cічень!G218+Лютий!G218+Березень!G218+Квітень!G218+Травень!G218+Червень!G218+Липень!G218+Серпень!G218+Вересень!G218+Жовтень!G218+Листопад!G215+Грудень!G215)</f>
        <v>0</v>
      </c>
      <c r="H218" s="225" t="n">
        <f aca="false">SUM(Cічень!H218+Лютий!H218+Березень!H218+Квітень!H218+Травень!H218+Червень!H218+Липень!H218+Серпень!H218+Вересень!H218+Жовтень!H218+Листопад!H215+Грудень!H215)</f>
        <v>397.23</v>
      </c>
      <c r="I218" s="225" t="n">
        <f aca="false">SUM(Cічень!I218+Лютий!I218+Березень!I218+Квітень!I218+Травень!I218+Червень!I218+Липень!I218+Серпень!I218+Вересень!I218+Жовтень!I218+Листопад!I215+Грудень!I215)</f>
        <v>0</v>
      </c>
      <c r="J218" s="188" t="n">
        <f aca="false">K218/D218</f>
        <v>59.1180004551316</v>
      </c>
      <c r="K218" s="234" t="n">
        <f aca="false">L218+M218+E218</f>
        <v>77935.26</v>
      </c>
      <c r="L218" s="234" t="n">
        <f aca="false">F218*1163</f>
        <v>0</v>
      </c>
      <c r="M218" s="234" t="n">
        <f aca="false">G218*9.5</f>
        <v>0</v>
      </c>
      <c r="N218" s="221"/>
      <c r="O218" s="96"/>
    </row>
    <row r="219" customFormat="false" ht="15" hidden="false" customHeight="false" outlineLevel="0" collapsed="false">
      <c r="A219" s="180" t="n">
        <v>6</v>
      </c>
      <c r="B219" s="186" t="s">
        <v>194</v>
      </c>
      <c r="C219" s="187"/>
      <c r="D219" s="187" t="n">
        <v>121.6</v>
      </c>
      <c r="E219" s="225" t="n">
        <f aca="false">SUM(Cічень!E219+Лютий!E219+Березень!E219+Квітень!E219+Травень!E219+Червень!E219+Липень!E219+Серпень!E219+Вересень!E219+Жовтень!E219+Листопад!E216+Грудень!E216)</f>
        <v>300</v>
      </c>
      <c r="F219" s="225" t="n">
        <f aca="false">SUM(Cічень!F219+Лютий!F219+Березень!F219+Квітень!F219+Травень!F219+Червень!F219+Липень!F219+Серпень!F219+Вересень!F219+Жовтень!F219+Листопад!F216+Грудень!F216)</f>
        <v>0</v>
      </c>
      <c r="G219" s="225" t="n">
        <f aca="false">SUM(Cічень!G219+Лютий!G219+Березень!G219+Квітень!G219+Травень!G219+Червень!G219+Липень!G219+Серпень!G219+Вересень!G219+Жовтень!G219+Листопад!G216+Грудень!G216)</f>
        <v>0</v>
      </c>
      <c r="H219" s="225" t="n">
        <f aca="false">SUM(Cічень!H219+Лютий!H219+Березень!H219+Квітень!H219+Травень!H219+Червень!H219+Липень!H219+Серпень!H219+Вересень!H219+Жовтень!H219+Листопад!H216+Грудень!H216)</f>
        <v>4.97</v>
      </c>
      <c r="I219" s="225" t="n">
        <f aca="false">SUM(Cічень!I219+Лютий!I219+Березень!I219+Квітень!I219+Травень!I219+Червень!I219+Липень!I219+Серпень!I219+Вересень!I219+Жовтень!I219+Листопад!I216+Грудень!I216)</f>
        <v>0</v>
      </c>
      <c r="J219" s="188" t="n">
        <f aca="false">K219/D219</f>
        <v>2.46710526315789</v>
      </c>
      <c r="K219" s="234" t="n">
        <f aca="false">L219+M219+E219</f>
        <v>300</v>
      </c>
      <c r="L219" s="234" t="n">
        <f aca="false">F219*1163</f>
        <v>0</v>
      </c>
      <c r="M219" s="234" t="n">
        <f aca="false">G219*9.5</f>
        <v>0</v>
      </c>
      <c r="N219" s="221"/>
      <c r="O219" s="96"/>
    </row>
    <row r="220" customFormat="false" ht="15" hidden="false" customHeight="false" outlineLevel="0" collapsed="false">
      <c r="A220" s="180" t="n">
        <v>7</v>
      </c>
      <c r="B220" s="186" t="s">
        <v>195</v>
      </c>
      <c r="C220" s="187" t="n">
        <v>80</v>
      </c>
      <c r="D220" s="187" t="n">
        <v>213.7</v>
      </c>
      <c r="E220" s="225" t="n">
        <f aca="false">SUM(Cічень!E220+Лютий!E220+Березень!E220+Квітень!E220+Травень!E220+Червень!E220+Липень!E220+Серпень!E220+Вересень!E220+Жовтень!E220+Листопад!E217+Грудень!E217)</f>
        <v>767.04</v>
      </c>
      <c r="F220" s="225" t="n">
        <f aca="false">SUM(Cічень!F220+Лютий!F220+Березень!F220+Квітень!F220+Травень!F220+Червень!F220+Липень!F220+Серпень!F220+Вересень!F220+Жовтень!F220+Листопад!F217+Грудень!F217)</f>
        <v>0</v>
      </c>
      <c r="G220" s="225" t="n">
        <f aca="false">SUM(Cічень!G220+Лютий!G220+Березень!G220+Квітень!G220+Травень!G220+Червень!G220+Липень!G220+Серпень!G220+Вересень!G220+Жовтень!G220+Листопад!G217+Грудень!G217)</f>
        <v>0</v>
      </c>
      <c r="H220" s="225" t="n">
        <f aca="false">SUM(Cічень!H220+Лютий!H220+Березень!H220+Квітень!H220+Травень!H220+Червень!H220+Липень!H220+Серпень!H220+Вересень!H220+Жовтень!H220+Листопад!H217+Грудень!H217)</f>
        <v>26.85</v>
      </c>
      <c r="I220" s="225" t="n">
        <f aca="false">SUM(Cічень!I220+Лютий!I220+Березень!I220+Квітень!I220+Травень!I220+Червень!I220+Липень!I220+Серпень!I220+Вересень!I220+Жовтень!I220+Листопад!I217+Грудень!I217)</f>
        <v>13.66</v>
      </c>
      <c r="J220" s="188" t="n">
        <f aca="false">K220/D220</f>
        <v>3.58933083762284</v>
      </c>
      <c r="K220" s="234" t="n">
        <f aca="false">L220+M220+E220</f>
        <v>767.04</v>
      </c>
      <c r="L220" s="234" t="n">
        <f aca="false">F220*1163</f>
        <v>0</v>
      </c>
      <c r="M220" s="234" t="n">
        <f aca="false">G220*9.5</f>
        <v>0</v>
      </c>
      <c r="N220" s="221"/>
      <c r="O220" s="96"/>
    </row>
    <row r="221" customFormat="false" ht="15" hidden="false" customHeight="false" outlineLevel="0" collapsed="false">
      <c r="A221" s="180" t="n">
        <v>8</v>
      </c>
      <c r="B221" s="186" t="s">
        <v>196</v>
      </c>
      <c r="C221" s="187" t="n">
        <v>40</v>
      </c>
      <c r="D221" s="187" t="n">
        <v>173.8</v>
      </c>
      <c r="E221" s="225" t="n">
        <f aca="false">SUM(Cічень!E221+Лютий!E221+Березень!E221+Квітень!E221+Травень!E221+Червень!E221+Липень!E221+Серпень!E221+Вересень!E221+Жовтень!E221+Листопад!E218+Грудень!E218)</f>
        <v>220.38</v>
      </c>
      <c r="F221" s="225" t="n">
        <f aca="false">SUM(Cічень!F221+Лютий!F221+Березень!F221+Квітень!F221+Травень!F221+Червень!F221+Липень!F221+Серпень!F221+Вересень!F221+Жовтень!F221+Листопад!F218+Грудень!F218)</f>
        <v>0</v>
      </c>
      <c r="G221" s="225" t="n">
        <f aca="false">SUM(Cічень!G221+Лютий!G221+Березень!G221+Квітень!G221+Травень!G221+Червень!G221+Липень!G221+Серпень!G221+Вересень!G221+Жовтень!G221+Листопад!G218+Грудень!G218)</f>
        <v>0</v>
      </c>
      <c r="H221" s="225" t="n">
        <f aca="false">SUM(Cічень!H221+Лютий!H221+Березень!H221+Квітень!H221+Травень!H221+Червень!H221+Липень!H221+Серпень!H221+Вересень!H221+Жовтень!H221+Листопад!H218+Грудень!H218)</f>
        <v>6.59</v>
      </c>
      <c r="I221" s="225" t="n">
        <f aca="false">SUM(Cічень!I221+Лютий!I221+Березень!I221+Квітень!I221+Травень!I221+Червень!I221+Липень!I221+Серпень!I221+Вересень!I221+Жовтень!I221+Листопад!I218+Грудень!I218)</f>
        <v>0</v>
      </c>
      <c r="J221" s="188" t="n">
        <f aca="false">K221/D221</f>
        <v>1.26800920598389</v>
      </c>
      <c r="K221" s="234" t="n">
        <f aca="false">L221+M221+E221</f>
        <v>220.38</v>
      </c>
      <c r="L221" s="234" t="n">
        <f aca="false">F221*1163</f>
        <v>0</v>
      </c>
      <c r="M221" s="234" t="n">
        <f aca="false">G221*9.5</f>
        <v>0</v>
      </c>
      <c r="N221" s="221"/>
      <c r="O221" s="96"/>
    </row>
    <row r="222" customFormat="false" ht="15" hidden="false" customHeight="false" outlineLevel="0" collapsed="false">
      <c r="A222" s="180" t="n">
        <v>9</v>
      </c>
      <c r="B222" s="186" t="s">
        <v>197</v>
      </c>
      <c r="C222" s="187" t="n">
        <v>25</v>
      </c>
      <c r="D222" s="187" t="n">
        <v>98.1</v>
      </c>
      <c r="E222" s="225" t="n">
        <f aca="false">SUM(Cічень!E222+Лютий!E222+Березень!E222+Квітень!E222+Травень!E222+Червень!E222+Липень!E222+Серпень!E222+Вересень!E222+Жовтень!E222+Листопад!E219+Грудень!E219)</f>
        <v>0</v>
      </c>
      <c r="F222" s="225" t="n">
        <f aca="false">SUM(Cічень!F222+Лютий!F222+Березень!F222+Квітень!F222+Травень!F222+Червень!F222+Липень!F222+Серпень!F222+Вересень!F222+Жовтень!F222+Листопад!F219+Грудень!F219)</f>
        <v>0</v>
      </c>
      <c r="G222" s="225" t="n">
        <f aca="false">SUM(Cічень!G222+Лютий!G222+Березень!G222+Квітень!G222+Травень!G222+Червень!G222+Липень!G222+Серпень!G222+Вересень!G222+Жовтень!G222+Листопад!G219+Грудень!G219)</f>
        <v>0</v>
      </c>
      <c r="H222" s="225" t="n">
        <f aca="false">SUM(Cічень!H222+Лютий!H222+Березень!H222+Квітень!H222+Травень!H222+Червень!H222+Липень!H222+Серпень!H222+Вересень!H222+Жовтень!H222+Листопад!H219+Грудень!H219)</f>
        <v>9</v>
      </c>
      <c r="I222" s="225" t="n">
        <f aca="false">SUM(Cічень!I222+Лютий!I222+Березень!I222+Квітень!I222+Травень!I222+Червень!I222+Липень!I222+Серпень!I222+Вересень!I222+Жовтень!I222+Листопад!I219+Грудень!I219)</f>
        <v>0</v>
      </c>
      <c r="J222" s="188" t="n">
        <f aca="false">K222/D222</f>
        <v>0</v>
      </c>
      <c r="K222" s="234" t="n">
        <f aca="false">L222+M222+E222</f>
        <v>0</v>
      </c>
      <c r="L222" s="234" t="n">
        <f aca="false">F222*1163</f>
        <v>0</v>
      </c>
      <c r="M222" s="234" t="n">
        <f aca="false">G222*9.5</f>
        <v>0</v>
      </c>
      <c r="N222" s="221"/>
      <c r="O222" s="96"/>
    </row>
    <row r="223" customFormat="false" ht="15" hidden="false" customHeight="false" outlineLevel="0" collapsed="false">
      <c r="A223" s="180" t="n">
        <v>10</v>
      </c>
      <c r="B223" s="191" t="s">
        <v>198</v>
      </c>
      <c r="C223" s="187" t="n">
        <v>20</v>
      </c>
      <c r="D223" s="187" t="n">
        <v>94.55</v>
      </c>
      <c r="E223" s="225" t="n">
        <f aca="false">SUM(Cічень!E223+Лютий!E223+Березень!E223+Квітень!E223+Травень!E223+Червень!E223+Липень!E223+Серпень!E223+Вересень!E223+Жовтень!E223+Листопад!E220+Грудень!E220)</f>
        <v>40</v>
      </c>
      <c r="F223" s="225" t="n">
        <f aca="false">SUM(Cічень!F223+Лютий!F223+Березень!F223+Квітень!F223+Травень!F223+Червень!F223+Липень!F223+Серпень!F223+Вересень!F223+Жовтень!F223+Листопад!F220+Грудень!F220)</f>
        <v>0</v>
      </c>
      <c r="G223" s="225" t="n">
        <f aca="false">SUM(Cічень!G223+Лютий!G223+Березень!G223+Квітень!G223+Травень!G223+Червень!G223+Липень!G223+Серпень!G223+Вересень!G223+Жовтень!G223+Листопад!G220+Грудень!G220)</f>
        <v>0</v>
      </c>
      <c r="H223" s="225" t="n">
        <f aca="false">SUM(Cічень!H223+Лютий!H223+Березень!H223+Квітень!H223+Травень!H223+Червень!H223+Липень!H223+Серпень!H223+Вересень!H223+Жовтень!H223+Листопад!H220+Грудень!H220)</f>
        <v>0</v>
      </c>
      <c r="I223" s="225" t="n">
        <f aca="false">SUM(Cічень!I223+Лютий!I223+Березень!I223+Квітень!I223+Травень!I223+Червень!I223+Липень!I223+Серпень!I223+Вересень!I223+Жовтень!I223+Листопад!I220+Грудень!I220)</f>
        <v>0</v>
      </c>
      <c r="J223" s="188" t="n">
        <f aca="false">K223/D223</f>
        <v>0.423056583818086</v>
      </c>
      <c r="K223" s="234" t="n">
        <f aca="false">L223+M223+E223</f>
        <v>40</v>
      </c>
      <c r="L223" s="234" t="n">
        <f aca="false">F223*1163</f>
        <v>0</v>
      </c>
      <c r="M223" s="234" t="n">
        <f aca="false">G223*9.5</f>
        <v>0</v>
      </c>
      <c r="N223" s="221"/>
      <c r="O223" s="96"/>
    </row>
    <row r="224" customFormat="false" ht="15" hidden="false" customHeight="false" outlineLevel="0" collapsed="false">
      <c r="A224" s="173"/>
      <c r="B224" s="174" t="s">
        <v>186</v>
      </c>
      <c r="C224" s="175" t="n">
        <f aca="false">SUM(C214:C223)</f>
        <v>1759</v>
      </c>
      <c r="D224" s="175" t="n">
        <f aca="false">SUM(D214:D223)</f>
        <v>7084.69</v>
      </c>
      <c r="E224" s="175" t="n">
        <f aca="false">SUM(E214:E223)</f>
        <v>290191.63</v>
      </c>
      <c r="F224" s="175" t="n">
        <f aca="false">SUM(F214:F223)</f>
        <v>678.45</v>
      </c>
      <c r="G224" s="193" t="n">
        <f aca="false">SUM(G214:G223)</f>
        <v>9122.75</v>
      </c>
      <c r="H224" s="175" t="n">
        <f aca="false">SUM(H214:H223)</f>
        <v>8240.65</v>
      </c>
      <c r="I224" s="175" t="n">
        <f aca="false">SUM(I214:I223)</f>
        <v>100.21</v>
      </c>
      <c r="J224" s="178"/>
      <c r="K224" s="229"/>
      <c r="L224" s="235"/>
      <c r="M224" s="229"/>
      <c r="N224" s="221"/>
      <c r="O224" s="96"/>
    </row>
    <row r="225" customFormat="false" ht="15" hidden="false" customHeight="false" outlineLevel="0" collapsed="false">
      <c r="A225" s="173"/>
      <c r="B225" s="174" t="s">
        <v>187</v>
      </c>
      <c r="C225" s="175"/>
      <c r="D225" s="175"/>
      <c r="E225" s="175"/>
      <c r="F225" s="175"/>
      <c r="G225" s="178"/>
      <c r="H225" s="175"/>
      <c r="I225" s="178"/>
      <c r="J225" s="179" t="n">
        <f aca="false">SUM(J214:J223)/10</f>
        <v>73.6711669416447</v>
      </c>
      <c r="K225" s="229"/>
      <c r="L225" s="229"/>
      <c r="M225" s="229"/>
      <c r="N225" s="221"/>
      <c r="O225" s="96"/>
    </row>
    <row r="226" customFormat="false" ht="15" hidden="false" customHeight="false" outlineLevel="0" collapsed="false">
      <c r="A226" s="125"/>
      <c r="B226" s="125"/>
      <c r="C226" s="125"/>
      <c r="D226" s="125"/>
      <c r="E226" s="124"/>
      <c r="F226" s="124"/>
      <c r="G226" s="124"/>
      <c r="H226" s="124"/>
      <c r="I226" s="124"/>
      <c r="J226" s="124"/>
      <c r="K226" s="125"/>
      <c r="L226" s="125"/>
      <c r="M226" s="125"/>
      <c r="N226" s="221"/>
      <c r="O226" s="96"/>
    </row>
    <row r="227" customFormat="false" ht="23.25" hidden="false" customHeight="true" outlineLevel="0" collapsed="false">
      <c r="A227" s="125"/>
      <c r="B227" s="125"/>
      <c r="C227" s="125"/>
      <c r="D227" s="125"/>
      <c r="E227" s="124"/>
      <c r="F227" s="124"/>
      <c r="G227" s="124"/>
      <c r="H227" s="124"/>
      <c r="I227" s="124"/>
      <c r="J227" s="124"/>
      <c r="K227" s="125"/>
      <c r="L227" s="125"/>
      <c r="M227" s="125"/>
      <c r="N227" s="221"/>
      <c r="O227" s="96"/>
    </row>
    <row r="228" customFormat="false" ht="26.25" hidden="false" customHeight="true" outlineLevel="0" collapsed="false">
      <c r="A228" s="126" t="s">
        <v>1</v>
      </c>
      <c r="B228" s="127" t="s">
        <v>2</v>
      </c>
      <c r="C228" s="127" t="s">
        <v>3</v>
      </c>
      <c r="D228" s="127" t="s">
        <v>4</v>
      </c>
      <c r="E228" s="127" t="s">
        <v>5</v>
      </c>
      <c r="F228" s="127"/>
      <c r="G228" s="127"/>
      <c r="H228" s="127"/>
      <c r="I228" s="127"/>
      <c r="J228" s="127" t="s">
        <v>6</v>
      </c>
      <c r="K228" s="127" t="s">
        <v>7</v>
      </c>
      <c r="L228" s="127"/>
      <c r="M228" s="127"/>
      <c r="N228" s="221"/>
      <c r="O228" s="96"/>
    </row>
    <row r="229" customFormat="false" ht="35.05" hidden="false" customHeight="false" outlineLevel="0" collapsed="false">
      <c r="A229" s="126"/>
      <c r="B229" s="127"/>
      <c r="C229" s="127"/>
      <c r="D229" s="127"/>
      <c r="E229" s="127" t="s">
        <v>8</v>
      </c>
      <c r="F229" s="127" t="s">
        <v>9</v>
      </c>
      <c r="G229" s="127" t="s">
        <v>10</v>
      </c>
      <c r="H229" s="127" t="s">
        <v>11</v>
      </c>
      <c r="I229" s="127" t="s">
        <v>12</v>
      </c>
      <c r="J229" s="127"/>
      <c r="K229" s="127" t="s">
        <v>13</v>
      </c>
      <c r="L229" s="127" t="s">
        <v>14</v>
      </c>
      <c r="M229" s="127" t="s">
        <v>15</v>
      </c>
      <c r="N229" s="221"/>
      <c r="O229" s="96"/>
    </row>
    <row r="230" customFormat="false" ht="15" hidden="false" customHeight="false" outlineLevel="0" collapsed="false">
      <c r="A230" s="161" t="s">
        <v>199</v>
      </c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N230" s="221"/>
      <c r="O230" s="96"/>
    </row>
    <row r="231" customFormat="false" ht="23.85" hidden="false" customHeight="false" outlineLevel="0" collapsed="false">
      <c r="A231" s="129" t="n">
        <v>1</v>
      </c>
      <c r="B231" s="91" t="s">
        <v>200</v>
      </c>
      <c r="C231" s="92" t="n">
        <v>871</v>
      </c>
      <c r="D231" s="92" t="n">
        <v>9941.8</v>
      </c>
      <c r="E231" s="219" t="n">
        <f aca="false">SUM(Cічень!E231+Лютий!E231+Березень!E231+Квітень!E231+Травень!E214+Червень!E231+Липень!E231+Серпень!E231+Вересень!E231+Жовтень!E231+Листопад!E228+Грудень!E228)</f>
        <v>94249.16</v>
      </c>
      <c r="F231" s="219" t="n">
        <f aca="false">SUM(Cічень!F231+Лютий!F231+Березень!F231+Квітень!F231+Травень!F214+Червень!F231+Липень!F231+Серпень!F231+Вересень!F231+Жовтень!F231+Листопад!F228+Грудень!F228)</f>
        <v>600.59</v>
      </c>
      <c r="G231" s="219" t="n">
        <f aca="false">SUM(Cічень!G231+Лютий!G231+Березень!G231+Квітень!G231+Травень!G214+Червень!G231+Липень!G231+Серпень!G231+Вересень!G231+Жовтень!G231+Листопад!G228+Грудень!G228)</f>
        <v>0</v>
      </c>
      <c r="H231" s="219" t="n">
        <f aca="false">SUM(Cічень!H231+Лютий!H231+Березень!H231+Квітень!H231+Травень!H214+Червень!H231+Липень!H231+Серпень!H231+Вересень!H231+Жовтень!H231+Листопад!H228+Грудень!H228)</f>
        <v>5591.5</v>
      </c>
      <c r="I231" s="219" t="n">
        <f aca="false">SUM(Cічень!I231+Лютий!I231+Березень!I231+Квітень!I231+Травень!I214+Червень!I231+Липень!I231+Серпень!I231+Вересень!I231+Жовтень!I231+Листопад!I228+Грудень!I228)</f>
        <v>0</v>
      </c>
      <c r="J231" s="196" t="n">
        <f aca="false">K231/D231</f>
        <v>79.737605866141</v>
      </c>
      <c r="K231" s="236" t="n">
        <f aca="false">L231+M231+E231</f>
        <v>792735.33</v>
      </c>
      <c r="L231" s="236" t="n">
        <f aca="false">F231*1163</f>
        <v>698486.17</v>
      </c>
      <c r="M231" s="236" t="n">
        <f aca="false">G231*9.5</f>
        <v>0</v>
      </c>
      <c r="N231" s="221"/>
      <c r="O231" s="96"/>
    </row>
    <row r="232" customFormat="false" ht="35.05" hidden="false" customHeight="false" outlineLevel="0" collapsed="false">
      <c r="A232" s="129" t="n">
        <v>2</v>
      </c>
      <c r="B232" s="91" t="s">
        <v>201</v>
      </c>
      <c r="C232" s="92" t="n">
        <v>875</v>
      </c>
      <c r="D232" s="92" t="n">
        <v>4538.7</v>
      </c>
      <c r="E232" s="219" t="n">
        <f aca="false">SUM(Cічень!E232+Лютий!E232+Березень!E232+Квітень!E232+Травень!E215+Червень!E232+Липень!E232+Серпень!E232+Вересень!E232+Жовтень!E232+Листопад!E229+Грудень!E229)</f>
        <v>90404.17</v>
      </c>
      <c r="F232" s="219" t="n">
        <f aca="false">SUM(Cічень!F232+Лютий!F232+Березень!F232+Квітень!F232+Травень!F215+Червень!F232+Липень!F232+Серпень!F232+Вересень!F232+Жовтень!F232+Листопад!F229+Грудень!F229)</f>
        <v>314.01</v>
      </c>
      <c r="G232" s="219" t="n">
        <f aca="false">SUM(Cічень!G232+Лютий!G232+Березень!G232+Квітень!G232+Травень!G215+Червень!G232+Липень!G232+Серпень!G232+Вересень!G232+Жовтень!G232+Листопад!G229+Грудень!G229)</f>
        <v>0</v>
      </c>
      <c r="H232" s="219" t="n">
        <f aca="false">SUM(Cічень!H232+Лютий!H232+Березень!H232+Квітень!H232+Травень!H215+Червень!H232+Липень!H232+Серпень!H232+Вересень!H232+Жовтень!H232+Листопад!H229+Грудень!H229)</f>
        <v>1995.32</v>
      </c>
      <c r="I232" s="219" t="n">
        <f aca="false">SUM(Cічень!I232+Лютий!I232+Березень!I232+Квітень!I232+Травень!I215+Червень!I232+Липень!I232+Серпень!I232+Вересень!I232+Жовтень!I232+Листопад!I229+Грудень!I229)</f>
        <v>740.97</v>
      </c>
      <c r="J232" s="196" t="n">
        <f aca="false">K232/D232</f>
        <v>100.380681692996</v>
      </c>
      <c r="K232" s="236" t="n">
        <f aca="false">L232+M232+E232</f>
        <v>455597.8</v>
      </c>
      <c r="L232" s="236" t="n">
        <f aca="false">F232*1163</f>
        <v>365193.63</v>
      </c>
      <c r="M232" s="236" t="n">
        <f aca="false">G232*9.5</f>
        <v>0</v>
      </c>
      <c r="N232" s="221"/>
      <c r="O232" s="96"/>
    </row>
    <row r="233" customFormat="false" ht="23.85" hidden="false" customHeight="false" outlineLevel="0" collapsed="false">
      <c r="A233" s="129" t="n">
        <v>3</v>
      </c>
      <c r="B233" s="91" t="s">
        <v>202</v>
      </c>
      <c r="C233" s="92" t="n">
        <v>2425</v>
      </c>
      <c r="D233" s="92" t="n">
        <v>12788.2</v>
      </c>
      <c r="E233" s="219" t="n">
        <f aca="false">SUM(Cічень!E233+Лютий!E233+Березень!E233+Квітень!E233+Травень!E216+Червень!E233+Липень!E233+Серпень!E233+Вересень!E233+Жовтень!E233+Листопад!E230+Грудень!E230)</f>
        <v>119020.05</v>
      </c>
      <c r="F233" s="219" t="n">
        <f aca="false">SUM(Cічень!F233+Лютий!F233+Березень!F233+Квітень!F233+Травень!F216+Червень!F233+Липень!F233+Серпень!F233+Вересень!F233+Жовтень!F233+Листопад!F230+Грудень!F230)</f>
        <v>907.49</v>
      </c>
      <c r="G233" s="219" t="n">
        <f aca="false">SUM(Cічень!G233+Лютий!G233+Березень!G233+Квітень!G233+Травень!G216+Червень!G233+Липень!G233+Серпень!G233+Вересень!G233+Жовтень!G233+Листопад!G230+Грудень!G230)</f>
        <v>487.79</v>
      </c>
      <c r="H233" s="219" t="n">
        <f aca="false">SUM(Cічень!H233+Лютий!H233+Березень!H233+Квітень!H233+Травень!H216+Червень!H233+Липень!H233+Серпень!H233+Вересень!H233+Жовтень!H233+Листопад!H230+Грудень!H230)</f>
        <v>4143.98</v>
      </c>
      <c r="I233" s="219" t="n">
        <f aca="false">SUM(Cічень!I233+Лютий!I233+Березень!I233+Квітень!I233+Травень!I216+Червень!I233+Липень!I233+Серпень!I233+Вересень!I233+Жовтень!I233+Листопад!I230+Грудень!I230)</f>
        <v>0</v>
      </c>
      <c r="J233" s="196" t="n">
        <f aca="false">K233/D233</f>
        <v>92.1994436277193</v>
      </c>
      <c r="K233" s="236" t="n">
        <f aca="false">L233+M233+E233</f>
        <v>1179064.925</v>
      </c>
      <c r="L233" s="236" t="n">
        <f aca="false">F233*1163</f>
        <v>1055410.87</v>
      </c>
      <c r="M233" s="236" t="n">
        <f aca="false">G233*9.5</f>
        <v>4634.005</v>
      </c>
      <c r="N233" s="221"/>
      <c r="O233" s="96"/>
    </row>
    <row r="234" customFormat="false" ht="15" hidden="false" customHeight="false" outlineLevel="0" collapsed="false">
      <c r="A234" s="129" t="n">
        <v>4</v>
      </c>
      <c r="B234" s="91" t="s">
        <v>203</v>
      </c>
      <c r="C234" s="92" t="n">
        <v>2028</v>
      </c>
      <c r="D234" s="92" t="n">
        <v>8780.4</v>
      </c>
      <c r="E234" s="219" t="n">
        <f aca="false">SUM(Cічень!E234+Лютий!E234+Березень!E234+Квітень!E234+Травень!E217+Червень!E234+Липень!E234+Серпень!E234+Вересень!E234+Жовтень!E234+Листопад!E231+Грудень!E231)</f>
        <v>154202.74</v>
      </c>
      <c r="F234" s="219" t="n">
        <f aca="false">SUM(Cічень!F234+Лютий!F234+Березень!F234+Квітень!F234+Травень!F217+Червень!F234+Липень!F234+Серпень!F234+Вересень!F234+Жовтень!F234+Листопад!F231+Грудень!F231)</f>
        <v>121.14</v>
      </c>
      <c r="G234" s="219" t="n">
        <f aca="false">SUM(Cічень!G234+Лютий!G234+Березень!G234+Квітень!G234+Травень!G217+Червень!G234+Липень!G234+Серпень!G234+Вересень!G234+Жовтень!G234+Листопад!G231+Грудень!G231)</f>
        <v>47987.49</v>
      </c>
      <c r="H234" s="219" t="n">
        <f aca="false">SUM(Cічень!H234+Лютий!H234+Березень!H234+Квітень!H234+Травень!H217+Червень!H234+Липень!H234+Серпень!H234+Вересень!H234+Жовтень!H234+Листопад!H231+Грудень!H231)</f>
        <v>3707.19</v>
      </c>
      <c r="I234" s="219" t="n">
        <f aca="false">SUM(Cічень!I234+Лютий!I234+Березень!I234+Квітень!I234+Травень!I217+Червень!I234+Липень!I234+Серпень!I234+Вересень!I234+Жовтень!I234+Листопад!I231+Грудень!I231)</f>
        <v>750.87</v>
      </c>
      <c r="J234" s="196" t="n">
        <f aca="false">K234/D234</f>
        <v>85.5279617101727</v>
      </c>
      <c r="K234" s="236" t="n">
        <f aca="false">L234+M234+E234</f>
        <v>750969.715</v>
      </c>
      <c r="L234" s="236" t="n">
        <f aca="false">F234*1163</f>
        <v>140885.82</v>
      </c>
      <c r="M234" s="236" t="n">
        <f aca="false">G234*9.5</f>
        <v>455881.155</v>
      </c>
      <c r="N234" s="221"/>
      <c r="O234" s="96"/>
    </row>
    <row r="235" customFormat="false" ht="15" hidden="false" customHeight="false" outlineLevel="0" collapsed="false">
      <c r="A235" s="129" t="n">
        <v>5</v>
      </c>
      <c r="B235" s="91" t="s">
        <v>204</v>
      </c>
      <c r="C235" s="92" t="n">
        <v>1332</v>
      </c>
      <c r="D235" s="92" t="n">
        <v>11092.1</v>
      </c>
      <c r="E235" s="219" t="n">
        <f aca="false">SUM(Cічень!E235+Лютий!E235+Березень!E235+Квітень!E235+Травень!E218+Червень!E235+Липень!E235+Серпень!E235+Вересень!E235+Жовтень!E235+Листопад!E232+Грудень!E232)</f>
        <v>216722.51</v>
      </c>
      <c r="F235" s="219" t="n">
        <f aca="false">SUM(Cічень!F235+Лютий!F235+Березень!F235+Квітень!F235+Травень!F218+Червень!F235+Липень!F235+Серпень!F235+Вересень!F235+Жовтень!F235+Листопад!F232+Грудень!F232)</f>
        <v>515.47</v>
      </c>
      <c r="G235" s="219" t="n">
        <f aca="false">SUM(Cічень!G235+Лютий!G235+Березень!G235+Квітень!G235+Травень!G218+Червень!G235+Липень!G235+Серпень!G235+Вересень!G235+Жовтень!G235+Листопад!G232+Грудень!G232)</f>
        <v>0</v>
      </c>
      <c r="H235" s="219" t="n">
        <f aca="false">SUM(Cічень!H235+Лютий!H235+Березень!H235+Квітень!H235+Травень!H218+Червень!H235+Липень!H235+Серпень!H235+Вересень!H235+Жовтень!H235+Листопад!H232+Грудень!H232)</f>
        <v>6239.59</v>
      </c>
      <c r="I235" s="219" t="n">
        <f aca="false">SUM(Cічень!I235+Лютий!I235+Березень!I235+Квітень!I235+Травень!I218+Червень!I235+Липень!I235+Серпень!I235+Вересень!I235+Жовтень!I235+Листопад!I232+Грудень!I232)</f>
        <v>1162.2</v>
      </c>
      <c r="J235" s="196" t="n">
        <f aca="false">K235/D235</f>
        <v>73.585175034484</v>
      </c>
      <c r="K235" s="236" t="n">
        <f aca="false">L235+M235+E235</f>
        <v>816214.12</v>
      </c>
      <c r="L235" s="236" t="n">
        <f aca="false">F235*1163</f>
        <v>599491.61</v>
      </c>
      <c r="M235" s="236" t="n">
        <f aca="false">G235*9.5</f>
        <v>0</v>
      </c>
      <c r="N235" s="221"/>
      <c r="O235" s="96"/>
    </row>
    <row r="236" customFormat="false" ht="15" hidden="false" customHeight="false" outlineLevel="0" collapsed="false">
      <c r="A236" s="143"/>
      <c r="B236" s="138" t="s">
        <v>186</v>
      </c>
      <c r="C236" s="139" t="n">
        <f aca="false">SUM(C231:C235)</f>
        <v>7531</v>
      </c>
      <c r="D236" s="139" t="n">
        <f aca="false">SUM(D231:D235)</f>
        <v>47141.2</v>
      </c>
      <c r="E236" s="139" t="n">
        <f aca="false">SUM(E231:E235)</f>
        <v>674598.63</v>
      </c>
      <c r="F236" s="139" t="n">
        <f aca="false">SUM(F231:F235)</f>
        <v>2458.7</v>
      </c>
      <c r="G236" s="139" t="n">
        <f aca="false">SUM(G231:G235)</f>
        <v>48475.28</v>
      </c>
      <c r="H236" s="139" t="n">
        <f aca="false">SUM(H231:H235)</f>
        <v>21677.58</v>
      </c>
      <c r="I236" s="139" t="n">
        <f aca="false">SUM(I231:I235)</f>
        <v>2654.04</v>
      </c>
      <c r="J236" s="142"/>
      <c r="K236" s="222"/>
      <c r="L236" s="222"/>
      <c r="M236" s="222"/>
      <c r="N236" s="221"/>
      <c r="O236" s="96"/>
    </row>
    <row r="237" customFormat="false" ht="15" hidden="false" customHeight="false" outlineLevel="0" collapsed="false">
      <c r="A237" s="143"/>
      <c r="B237" s="138" t="s">
        <v>187</v>
      </c>
      <c r="C237" s="139"/>
      <c r="D237" s="139"/>
      <c r="E237" s="139"/>
      <c r="F237" s="139"/>
      <c r="G237" s="139"/>
      <c r="H237" s="139"/>
      <c r="I237" s="139"/>
      <c r="J237" s="141" t="n">
        <f aca="false">SUM(J231:J235)/5</f>
        <v>86.2861735863025</v>
      </c>
      <c r="K237" s="222"/>
      <c r="L237" s="222"/>
      <c r="M237" s="222"/>
      <c r="N237" s="221"/>
      <c r="O237" s="96"/>
    </row>
    <row r="239" customFormat="false" ht="15" hidden="false" customHeight="false" outlineLevel="0" collapsed="false">
      <c r="B239" s="121"/>
    </row>
    <row r="240" customFormat="false" ht="15" hidden="false" customHeight="false" outlineLevel="0" collapsed="false">
      <c r="I240" s="237"/>
    </row>
  </sheetData>
  <mergeCells count="58">
    <mergeCell ref="A1:K1"/>
    <mergeCell ref="A4:A5"/>
    <mergeCell ref="B4:B5"/>
    <mergeCell ref="C4:C5"/>
    <mergeCell ref="D4:D5"/>
    <mergeCell ref="E4:I4"/>
    <mergeCell ref="J4:J5"/>
    <mergeCell ref="K4:M4"/>
    <mergeCell ref="N4:N5"/>
    <mergeCell ref="A6:M6"/>
    <mergeCell ref="A60:A61"/>
    <mergeCell ref="B60:B61"/>
    <mergeCell ref="C60:C61"/>
    <mergeCell ref="D60:D61"/>
    <mergeCell ref="E60:I60"/>
    <mergeCell ref="J60:J61"/>
    <mergeCell ref="K60:M60"/>
    <mergeCell ref="A62:M62"/>
    <mergeCell ref="A118:A119"/>
    <mergeCell ref="B118:B119"/>
    <mergeCell ref="C118:C119"/>
    <mergeCell ref="D118:D119"/>
    <mergeCell ref="E118:I118"/>
    <mergeCell ref="J118:J119"/>
    <mergeCell ref="K118:M118"/>
    <mergeCell ref="A120:M120"/>
    <mergeCell ref="A143:A144"/>
    <mergeCell ref="B143:B144"/>
    <mergeCell ref="C143:C144"/>
    <mergeCell ref="D143:D144"/>
    <mergeCell ref="E143:I143"/>
    <mergeCell ref="J143:J144"/>
    <mergeCell ref="K143:M143"/>
    <mergeCell ref="A145:M145"/>
    <mergeCell ref="A168:A169"/>
    <mergeCell ref="B168:B169"/>
    <mergeCell ref="C168:C169"/>
    <mergeCell ref="D168:D169"/>
    <mergeCell ref="E168:I168"/>
    <mergeCell ref="J168:J169"/>
    <mergeCell ref="K168:M168"/>
    <mergeCell ref="A170:M170"/>
    <mergeCell ref="A211:A212"/>
    <mergeCell ref="B211:B212"/>
    <mergeCell ref="C211:C212"/>
    <mergeCell ref="D211:D212"/>
    <mergeCell ref="E211:I211"/>
    <mergeCell ref="J211:J212"/>
    <mergeCell ref="K211:M211"/>
    <mergeCell ref="A213:M213"/>
    <mergeCell ref="A228:A229"/>
    <mergeCell ref="B228:B229"/>
    <mergeCell ref="C228:C229"/>
    <mergeCell ref="D228:D229"/>
    <mergeCell ref="E228:I228"/>
    <mergeCell ref="J228:J229"/>
    <mergeCell ref="K228:M228"/>
    <mergeCell ref="A230:M230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39"/>
  <sheetViews>
    <sheetView showFormulas="false" showGridLines="true" showRowColHeaders="true" showZeros="true" rightToLeft="false" tabSelected="false" showOutlineSymbols="true" defaultGridColor="true" view="normal" topLeftCell="A165" colorId="64" zoomScale="90" zoomScaleNormal="90" zoomScalePageLayoutView="100" workbookViewId="0">
      <selection pane="topLeft" activeCell="G186" activeCellId="0" sqref="G186"/>
    </sheetView>
  </sheetViews>
  <sheetFormatPr defaultColWidth="11.31640625" defaultRowHeight="15" customHeight="true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21.29"/>
    <col collapsed="false" customWidth="true" hidden="false" outlineLevel="0" max="3" min="3" style="1" width="15.57"/>
    <col collapsed="false" customWidth="true" hidden="false" outlineLevel="0" max="4" min="4" style="1" width="14.69"/>
    <col collapsed="false" customWidth="true" hidden="false" outlineLevel="0" max="5" min="5" style="2" width="19"/>
    <col collapsed="false" customWidth="true" hidden="false" outlineLevel="0" max="6" min="6" style="2" width="18.58"/>
    <col collapsed="false" customWidth="true" hidden="false" outlineLevel="0" max="7" min="7" style="2" width="13.29"/>
    <col collapsed="false" customWidth="true" hidden="false" outlineLevel="0" max="8" min="8" style="2" width="11.14"/>
    <col collapsed="false" customWidth="true" hidden="false" outlineLevel="0" max="9" min="9" style="2" width="11.71"/>
    <col collapsed="false" customWidth="true" hidden="false" outlineLevel="0" max="10" min="10" style="3" width="12.29"/>
    <col collapsed="false" customWidth="true" hidden="false" outlineLevel="0" max="11" min="11" style="3" width="14.69"/>
    <col collapsed="false" customWidth="true" hidden="false" outlineLevel="0" max="12" min="12" style="3" width="14.15"/>
    <col collapsed="false" customWidth="true" hidden="false" outlineLevel="0" max="13" min="13" style="3" width="13.02"/>
    <col collapsed="false" customWidth="true" hidden="false" outlineLevel="0" max="15" min="15" style="1" width="11.57"/>
  </cols>
  <sheetData>
    <row r="1" customFormat="false" ht="15" hidden="false" customHeight="false" outlineLevel="0" collapsed="false">
      <c r="A1" s="122" t="s">
        <v>205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  <c r="M1" s="124"/>
      <c r="N1" s="1"/>
      <c r="P1" s="1"/>
      <c r="Q1" s="1"/>
    </row>
    <row r="2" customFormat="false" ht="15" hidden="false" customHeight="false" outlineLevel="0" collapsed="false">
      <c r="A2" s="125"/>
      <c r="B2" s="125"/>
      <c r="C2" s="125"/>
      <c r="D2" s="125"/>
      <c r="E2" s="124"/>
      <c r="F2" s="124"/>
      <c r="G2" s="124"/>
      <c r="H2" s="124"/>
      <c r="I2" s="124"/>
      <c r="J2" s="124"/>
      <c r="K2" s="124"/>
      <c r="L2" s="124"/>
      <c r="M2" s="124"/>
    </row>
    <row r="3" customFormat="false" ht="15" hidden="true" customHeight="false" outlineLevel="0" collapsed="false">
      <c r="A3" s="125"/>
      <c r="B3" s="125"/>
      <c r="C3" s="125"/>
      <c r="D3" s="125"/>
      <c r="E3" s="124"/>
      <c r="F3" s="124"/>
      <c r="G3" s="124"/>
      <c r="H3" s="124"/>
      <c r="I3" s="124"/>
      <c r="J3" s="124"/>
      <c r="K3" s="124"/>
      <c r="L3" s="124"/>
      <c r="M3" s="124"/>
    </row>
    <row r="4" customFormat="false" ht="13.5" hidden="false" customHeight="true" outlineLevel="0" collapsed="false">
      <c r="A4" s="126" t="s">
        <v>1</v>
      </c>
      <c r="B4" s="127" t="s">
        <v>2</v>
      </c>
      <c r="C4" s="127" t="s">
        <v>3</v>
      </c>
      <c r="D4" s="127" t="s">
        <v>4</v>
      </c>
      <c r="E4" s="126" t="s">
        <v>5</v>
      </c>
      <c r="F4" s="126"/>
      <c r="G4" s="126"/>
      <c r="H4" s="126"/>
      <c r="I4" s="126"/>
      <c r="J4" s="127" t="s">
        <v>6</v>
      </c>
      <c r="K4" s="127" t="s">
        <v>7</v>
      </c>
      <c r="L4" s="127"/>
      <c r="M4" s="127"/>
    </row>
    <row r="5" customFormat="false" ht="61.5" hidden="false" customHeight="true" outlineLevel="0" collapsed="false">
      <c r="A5" s="126"/>
      <c r="B5" s="127"/>
      <c r="C5" s="127"/>
      <c r="D5" s="127"/>
      <c r="E5" s="126" t="s">
        <v>8</v>
      </c>
      <c r="F5" s="126" t="s">
        <v>9</v>
      </c>
      <c r="G5" s="126" t="s">
        <v>10</v>
      </c>
      <c r="H5" s="126" t="s">
        <v>11</v>
      </c>
      <c r="I5" s="126" t="s">
        <v>12</v>
      </c>
      <c r="J5" s="127"/>
      <c r="K5" s="127" t="s">
        <v>13</v>
      </c>
      <c r="L5" s="127" t="s">
        <v>14</v>
      </c>
      <c r="M5" s="127" t="s">
        <v>15</v>
      </c>
      <c r="P5" s="9"/>
      <c r="Q5" s="9"/>
      <c r="R5" s="9"/>
    </row>
    <row r="6" customFormat="false" ht="13.5" hidden="false" customHeight="true" outlineLevel="0" collapsed="false">
      <c r="A6" s="128" t="s">
        <v>16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"/>
      <c r="O6" s="9"/>
      <c r="P6" s="11"/>
      <c r="Q6" s="11"/>
      <c r="R6" s="11"/>
      <c r="S6" s="11"/>
    </row>
    <row r="7" customFormat="false" ht="15" hidden="false" customHeight="false" outlineLevel="0" collapsed="false">
      <c r="A7" s="129" t="n">
        <v>1</v>
      </c>
      <c r="B7" s="91" t="s">
        <v>17</v>
      </c>
      <c r="C7" s="130" t="n">
        <v>119</v>
      </c>
      <c r="D7" s="130" t="n">
        <v>310.7</v>
      </c>
      <c r="E7" s="26" t="n">
        <v>953.5</v>
      </c>
      <c r="F7" s="26" t="n">
        <v>11</v>
      </c>
      <c r="G7" s="26" t="n">
        <v>16.8</v>
      </c>
      <c r="H7" s="26" t="n">
        <v>27.8</v>
      </c>
      <c r="I7" s="46"/>
      <c r="J7" s="131" t="n">
        <f aca="false">K7/D7</f>
        <v>44.7573221757322</v>
      </c>
      <c r="K7" s="132" t="n">
        <f aca="false">L7+M7+E7</f>
        <v>13906.1</v>
      </c>
      <c r="L7" s="132" t="n">
        <f aca="false">F7*1163</f>
        <v>12793</v>
      </c>
      <c r="M7" s="132" t="n">
        <f aca="false">G7*9.5</f>
        <v>159.6</v>
      </c>
      <c r="N7" s="19"/>
      <c r="O7" s="20"/>
      <c r="P7" s="21"/>
    </row>
    <row r="8" customFormat="false" ht="15" hidden="false" customHeight="false" outlineLevel="0" collapsed="false">
      <c r="A8" s="129" t="n">
        <v>2</v>
      </c>
      <c r="B8" s="91" t="s">
        <v>18</v>
      </c>
      <c r="C8" s="133" t="n">
        <v>124</v>
      </c>
      <c r="D8" s="130" t="n">
        <v>627.8</v>
      </c>
      <c r="E8" s="26" t="n">
        <v>2683.74</v>
      </c>
      <c r="F8" s="26" t="n">
        <v>16.8</v>
      </c>
      <c r="G8" s="46"/>
      <c r="H8" s="26" t="n">
        <v>40.79</v>
      </c>
      <c r="I8" s="46"/>
      <c r="J8" s="131" t="n">
        <f aca="false">K8/D8</f>
        <v>35.3968461293406</v>
      </c>
      <c r="K8" s="132" t="n">
        <f aca="false">L8+M8+E8</f>
        <v>22222.14</v>
      </c>
      <c r="L8" s="132" t="n">
        <f aca="false">F8*1163</f>
        <v>19538.4</v>
      </c>
      <c r="M8" s="132" t="n">
        <f aca="false">G8*9.5</f>
        <v>0</v>
      </c>
      <c r="N8" s="19"/>
      <c r="O8" s="20"/>
      <c r="P8" s="21"/>
    </row>
    <row r="9" customFormat="false" ht="15" hidden="false" customHeight="false" outlineLevel="0" collapsed="false">
      <c r="A9" s="129" t="n">
        <v>3</v>
      </c>
      <c r="B9" s="91" t="s">
        <v>19</v>
      </c>
      <c r="C9" s="130" t="n">
        <v>48</v>
      </c>
      <c r="D9" s="130" t="n">
        <v>529</v>
      </c>
      <c r="E9" s="26" t="n">
        <v>1669.53</v>
      </c>
      <c r="F9" s="46"/>
      <c r="G9" s="26" t="n">
        <v>2112.68</v>
      </c>
      <c r="H9" s="26" t="n">
        <v>39.93</v>
      </c>
      <c r="I9" s="46"/>
      <c r="J9" s="131" t="n">
        <f aca="false">K9/D9</f>
        <v>41.0963894139887</v>
      </c>
      <c r="K9" s="132" t="n">
        <f aca="false">L9+M9+E9</f>
        <v>21739.99</v>
      </c>
      <c r="L9" s="132" t="n">
        <f aca="false">F9*1163</f>
        <v>0</v>
      </c>
      <c r="M9" s="132" t="n">
        <f aca="false">G9*9.5</f>
        <v>20070.46</v>
      </c>
      <c r="N9" s="19"/>
      <c r="O9" s="20"/>
      <c r="P9" s="21"/>
    </row>
    <row r="10" customFormat="false" ht="15" hidden="false" customHeight="false" outlineLevel="0" collapsed="false">
      <c r="A10" s="129" t="n">
        <v>4</v>
      </c>
      <c r="B10" s="91" t="s">
        <v>20</v>
      </c>
      <c r="C10" s="133" t="n">
        <v>219</v>
      </c>
      <c r="D10" s="130" t="n">
        <v>2020.8</v>
      </c>
      <c r="E10" s="26" t="n">
        <v>3031.46</v>
      </c>
      <c r="F10" s="26" t="n">
        <v>33.07</v>
      </c>
      <c r="G10" s="46"/>
      <c r="H10" s="26" t="n">
        <v>126.09</v>
      </c>
      <c r="I10" s="46"/>
      <c r="J10" s="131" t="n">
        <f aca="false">K10/D10</f>
        <v>20.5323980601742</v>
      </c>
      <c r="K10" s="132" t="n">
        <f aca="false">L10+M10+E10</f>
        <v>41491.87</v>
      </c>
      <c r="L10" s="132" t="n">
        <f aca="false">F10*1163</f>
        <v>38460.41</v>
      </c>
      <c r="M10" s="132" t="n">
        <f aca="false">G10*9.5</f>
        <v>0</v>
      </c>
      <c r="N10" s="19"/>
      <c r="O10" s="20"/>
      <c r="P10" s="21"/>
    </row>
    <row r="11" customFormat="false" ht="15" hidden="false" customHeight="false" outlineLevel="0" collapsed="false">
      <c r="A11" s="129" t="n">
        <v>5</v>
      </c>
      <c r="B11" s="91" t="s">
        <v>21</v>
      </c>
      <c r="C11" s="130" t="n">
        <v>115</v>
      </c>
      <c r="D11" s="130" t="n">
        <v>1993.12</v>
      </c>
      <c r="E11" s="26" t="n">
        <v>4024.2</v>
      </c>
      <c r="F11" s="26" t="n">
        <v>57.78</v>
      </c>
      <c r="G11" s="46"/>
      <c r="H11" s="26" t="n">
        <v>53.83</v>
      </c>
      <c r="I11" s="46"/>
      <c r="J11" s="131" t="n">
        <f aca="false">K11/D11</f>
        <v>35.73409528779</v>
      </c>
      <c r="K11" s="132" t="n">
        <f aca="false">L11+M11+E11</f>
        <v>71222.34</v>
      </c>
      <c r="L11" s="132" t="n">
        <f aca="false">F11*1163</f>
        <v>67198.14</v>
      </c>
      <c r="M11" s="132" t="n">
        <f aca="false">G11*9.5</f>
        <v>0</v>
      </c>
      <c r="N11" s="19"/>
      <c r="O11" s="20"/>
      <c r="P11" s="21"/>
    </row>
    <row r="12" customFormat="false" ht="25.5" hidden="false" customHeight="true" outlineLevel="0" collapsed="false">
      <c r="A12" s="129" t="n">
        <v>6</v>
      </c>
      <c r="B12" s="91" t="s">
        <v>22</v>
      </c>
      <c r="C12" s="130" t="n">
        <v>138</v>
      </c>
      <c r="D12" s="130" t="n">
        <v>868</v>
      </c>
      <c r="E12" s="26" t="n">
        <v>1669.13</v>
      </c>
      <c r="F12" s="134" t="n">
        <v>22.26</v>
      </c>
      <c r="G12" s="46"/>
      <c r="H12" s="26" t="n">
        <v>45.02</v>
      </c>
      <c r="I12" s="26" t="n">
        <v>97.77</v>
      </c>
      <c r="J12" s="131" t="n">
        <f aca="false">K12/D12</f>
        <v>31.7482834101383</v>
      </c>
      <c r="K12" s="132" t="n">
        <f aca="false">L12+M12+E12</f>
        <v>27557.51</v>
      </c>
      <c r="L12" s="132" t="n">
        <f aca="false">F12*1163</f>
        <v>25888.38</v>
      </c>
      <c r="M12" s="132" t="n">
        <f aca="false">G12*9.5</f>
        <v>0</v>
      </c>
      <c r="N12" s="19"/>
      <c r="O12" s="20"/>
      <c r="P12" s="21"/>
    </row>
    <row r="13" customFormat="false" ht="15" hidden="false" customHeight="false" outlineLevel="0" collapsed="false">
      <c r="A13" s="129" t="n">
        <v>7</v>
      </c>
      <c r="B13" s="91" t="s">
        <v>23</v>
      </c>
      <c r="C13" s="130" t="n">
        <v>156</v>
      </c>
      <c r="D13" s="130" t="n">
        <v>570</v>
      </c>
      <c r="E13" s="26" t="n">
        <v>2330.67</v>
      </c>
      <c r="F13" s="135"/>
      <c r="G13" s="26" t="n">
        <v>1765.94</v>
      </c>
      <c r="H13" s="26" t="n">
        <v>32.19</v>
      </c>
      <c r="I13" s="46"/>
      <c r="J13" s="131" t="n">
        <f aca="false">K13/D13</f>
        <v>33.5212280701754</v>
      </c>
      <c r="K13" s="132" t="n">
        <f aca="false">L13+M13+E13</f>
        <v>19107.1</v>
      </c>
      <c r="L13" s="132" t="n">
        <f aca="false">F13*1163</f>
        <v>0</v>
      </c>
      <c r="M13" s="132" t="n">
        <f aca="false">G13*9.5</f>
        <v>16776.43</v>
      </c>
      <c r="N13" s="19"/>
      <c r="O13" s="20"/>
      <c r="P13" s="21"/>
    </row>
    <row r="14" customFormat="false" ht="15" hidden="false" customHeight="false" outlineLevel="0" collapsed="false">
      <c r="A14" s="129" t="n">
        <v>8</v>
      </c>
      <c r="B14" s="91" t="s">
        <v>24</v>
      </c>
      <c r="C14" s="130" t="n">
        <v>322</v>
      </c>
      <c r="D14" s="130" t="n">
        <v>1735</v>
      </c>
      <c r="E14" s="26" t="n">
        <v>3903.13</v>
      </c>
      <c r="F14" s="26" t="n">
        <v>34.16</v>
      </c>
      <c r="G14" s="46"/>
      <c r="H14" s="26" t="n">
        <v>182.07</v>
      </c>
      <c r="I14" s="26" t="n">
        <v>45.74</v>
      </c>
      <c r="J14" s="131" t="n">
        <f aca="false">K14/D14</f>
        <v>25.1476714697406</v>
      </c>
      <c r="K14" s="132" t="n">
        <f aca="false">L14+M14+E14</f>
        <v>43631.21</v>
      </c>
      <c r="L14" s="132" t="n">
        <f aca="false">F14*1163</f>
        <v>39728.08</v>
      </c>
      <c r="M14" s="132" t="n">
        <f aca="false">G14*9.5</f>
        <v>0</v>
      </c>
      <c r="N14" s="19"/>
      <c r="O14" s="20"/>
      <c r="P14" s="21"/>
    </row>
    <row r="15" customFormat="false" ht="15" hidden="false" customHeight="false" outlineLevel="0" collapsed="false">
      <c r="A15" s="129" t="n">
        <v>9</v>
      </c>
      <c r="B15" s="91" t="s">
        <v>25</v>
      </c>
      <c r="C15" s="130" t="n">
        <v>360</v>
      </c>
      <c r="D15" s="130" t="n">
        <v>2128.9</v>
      </c>
      <c r="E15" s="26" t="n">
        <v>3946.37</v>
      </c>
      <c r="F15" s="134" t="n">
        <v>33.8</v>
      </c>
      <c r="G15" s="136"/>
      <c r="H15" s="26" t="n">
        <v>81.04</v>
      </c>
      <c r="I15" s="26" t="n">
        <v>51</v>
      </c>
      <c r="J15" s="131" t="n">
        <f aca="false">K15/D15</f>
        <v>20.3183662924515</v>
      </c>
      <c r="K15" s="132" t="n">
        <f aca="false">L15+M15+E15</f>
        <v>43255.77</v>
      </c>
      <c r="L15" s="132" t="n">
        <f aca="false">F15*1163</f>
        <v>39309.4</v>
      </c>
      <c r="M15" s="132" t="n">
        <f aca="false">G15*9.5</f>
        <v>0</v>
      </c>
      <c r="N15" s="19"/>
      <c r="O15" s="20"/>
      <c r="P15" s="21"/>
    </row>
    <row r="16" customFormat="false" ht="15" hidden="false" customHeight="false" outlineLevel="0" collapsed="false">
      <c r="A16" s="129" t="n">
        <v>10</v>
      </c>
      <c r="B16" s="91" t="s">
        <v>26</v>
      </c>
      <c r="C16" s="130" t="n">
        <v>321</v>
      </c>
      <c r="D16" s="130" t="n">
        <v>1945.9</v>
      </c>
      <c r="E16" s="26" t="n">
        <v>2705.62</v>
      </c>
      <c r="F16" s="26" t="n">
        <v>40.63</v>
      </c>
      <c r="G16" s="136"/>
      <c r="H16" s="26" t="n">
        <v>93</v>
      </c>
      <c r="I16" s="26" t="n">
        <v>48.11</v>
      </c>
      <c r="J16" s="131" t="n">
        <f aca="false">K16/D16</f>
        <v>25.6736265995169</v>
      </c>
      <c r="K16" s="132" t="n">
        <f aca="false">L16+M16+E16</f>
        <v>49958.31</v>
      </c>
      <c r="L16" s="132" t="n">
        <f aca="false">F16*1163</f>
        <v>47252.69</v>
      </c>
      <c r="M16" s="132" t="n">
        <f aca="false">G16*9.5</f>
        <v>0</v>
      </c>
      <c r="N16" s="19"/>
      <c r="O16" s="20"/>
      <c r="P16" s="21"/>
    </row>
    <row r="17" customFormat="false" ht="15" hidden="false" customHeight="false" outlineLevel="0" collapsed="false">
      <c r="A17" s="129" t="n">
        <v>11</v>
      </c>
      <c r="B17" s="91" t="s">
        <v>27</v>
      </c>
      <c r="C17" s="130" t="n">
        <v>212</v>
      </c>
      <c r="D17" s="130" t="n">
        <v>1060.7</v>
      </c>
      <c r="E17" s="26" t="n">
        <v>2511.81</v>
      </c>
      <c r="F17" s="135"/>
      <c r="G17" s="26" t="n">
        <v>2999.7</v>
      </c>
      <c r="H17" s="26" t="n">
        <v>51.02</v>
      </c>
      <c r="I17" s="46"/>
      <c r="J17" s="131" t="n">
        <f aca="false">K17/D17</f>
        <v>29.2344300933346</v>
      </c>
      <c r="K17" s="132" t="n">
        <f aca="false">L17+M17+E17</f>
        <v>31008.96</v>
      </c>
      <c r="L17" s="132" t="n">
        <f aca="false">F17*1163</f>
        <v>0</v>
      </c>
      <c r="M17" s="132" t="n">
        <f aca="false">G17*9.5</f>
        <v>28497.15</v>
      </c>
      <c r="N17" s="19"/>
      <c r="O17" s="20"/>
      <c r="P17" s="21"/>
    </row>
    <row r="18" customFormat="false" ht="15" hidden="false" customHeight="false" outlineLevel="0" collapsed="false">
      <c r="A18" s="129" t="n">
        <v>12</v>
      </c>
      <c r="B18" s="91" t="s">
        <v>28</v>
      </c>
      <c r="C18" s="130" t="n">
        <v>392</v>
      </c>
      <c r="D18" s="130" t="n">
        <v>1954.8</v>
      </c>
      <c r="E18" s="26" t="n">
        <v>2440</v>
      </c>
      <c r="F18" s="134" t="n">
        <v>31.1</v>
      </c>
      <c r="G18" s="46"/>
      <c r="H18" s="26" t="n">
        <v>54</v>
      </c>
      <c r="I18" s="26" t="n">
        <v>60</v>
      </c>
      <c r="J18" s="131" t="n">
        <f aca="false">K18/D18</f>
        <v>19.7510231225701</v>
      </c>
      <c r="K18" s="132" t="n">
        <f aca="false">L18+M18+E18</f>
        <v>38609.3</v>
      </c>
      <c r="L18" s="132" t="n">
        <f aca="false">F18*1163</f>
        <v>36169.3</v>
      </c>
      <c r="M18" s="132" t="n">
        <f aca="false">G18*9.5</f>
        <v>0</v>
      </c>
      <c r="N18" s="19"/>
      <c r="O18" s="20"/>
      <c r="P18" s="21"/>
    </row>
    <row r="19" customFormat="false" ht="15" hidden="false" customHeight="false" outlineLevel="0" collapsed="false">
      <c r="A19" s="129" t="n">
        <v>13</v>
      </c>
      <c r="B19" s="91" t="s">
        <v>29</v>
      </c>
      <c r="C19" s="130" t="n">
        <v>156</v>
      </c>
      <c r="D19" s="130" t="n">
        <v>951.3</v>
      </c>
      <c r="E19" s="26" t="n">
        <v>3225.47</v>
      </c>
      <c r="F19" s="26" t="n">
        <v>21.31</v>
      </c>
      <c r="G19" s="46"/>
      <c r="H19" s="26" t="n">
        <v>69.85</v>
      </c>
      <c r="I19" s="46"/>
      <c r="J19" s="131" t="n">
        <f aca="false">K19/D19</f>
        <v>29.4428676547882</v>
      </c>
      <c r="K19" s="132" t="n">
        <f aca="false">L19+M19+E19</f>
        <v>28009</v>
      </c>
      <c r="L19" s="132" t="n">
        <f aca="false">F19*1163</f>
        <v>24783.53</v>
      </c>
      <c r="M19" s="132" t="n">
        <f aca="false">G19*9.5</f>
        <v>0</v>
      </c>
      <c r="N19" s="19"/>
      <c r="O19" s="20"/>
      <c r="P19" s="21"/>
    </row>
    <row r="20" customFormat="false" ht="15" hidden="false" customHeight="false" outlineLevel="0" collapsed="false">
      <c r="A20" s="129" t="n">
        <v>14</v>
      </c>
      <c r="B20" s="91" t="s">
        <v>30</v>
      </c>
      <c r="C20" s="130" t="n">
        <v>204</v>
      </c>
      <c r="D20" s="130" t="n">
        <v>1049.12</v>
      </c>
      <c r="E20" s="26" t="n">
        <v>3530.45</v>
      </c>
      <c r="F20" s="26" t="n">
        <v>18.68</v>
      </c>
      <c r="G20" s="46"/>
      <c r="H20" s="26" t="n">
        <v>105.38</v>
      </c>
      <c r="I20" s="46"/>
      <c r="J20" s="131" t="n">
        <f aca="false">K20/D20</f>
        <v>24.072832469117</v>
      </c>
      <c r="K20" s="132" t="n">
        <f aca="false">L20+M20+E20</f>
        <v>25255.29</v>
      </c>
      <c r="L20" s="132" t="n">
        <f aca="false">F20*1163</f>
        <v>21724.84</v>
      </c>
      <c r="M20" s="132" t="n">
        <f aca="false">G20*9.5</f>
        <v>0</v>
      </c>
      <c r="N20" s="19"/>
      <c r="O20" s="20"/>
      <c r="P20" s="21"/>
    </row>
    <row r="21" customFormat="false" ht="15" hidden="false" customHeight="false" outlineLevel="0" collapsed="false">
      <c r="A21" s="129" t="n">
        <v>15</v>
      </c>
      <c r="B21" s="91" t="s">
        <v>206</v>
      </c>
      <c r="C21" s="130" t="n">
        <v>350</v>
      </c>
      <c r="D21" s="130" t="n">
        <v>2104.3</v>
      </c>
      <c r="E21" s="26" t="n">
        <v>3415.29</v>
      </c>
      <c r="F21" s="134" t="n">
        <v>40.2</v>
      </c>
      <c r="G21" s="46"/>
      <c r="H21" s="26" t="n">
        <v>97.12</v>
      </c>
      <c r="I21" s="26" t="n">
        <v>20.21</v>
      </c>
      <c r="J21" s="131" t="n">
        <f aca="false">K21/D21</f>
        <v>23.8406548495937</v>
      </c>
      <c r="K21" s="132" t="n">
        <f aca="false">L21+M21+E21</f>
        <v>50167.89</v>
      </c>
      <c r="L21" s="132" t="n">
        <f aca="false">F21*1163</f>
        <v>46752.6</v>
      </c>
      <c r="M21" s="132" t="n">
        <f aca="false">G21*9.5</f>
        <v>0</v>
      </c>
      <c r="N21" s="19"/>
      <c r="O21" s="20"/>
      <c r="P21" s="21"/>
    </row>
    <row r="22" customFormat="false" ht="15" hidden="false" customHeight="false" outlineLevel="0" collapsed="false">
      <c r="A22" s="129" t="n">
        <v>16</v>
      </c>
      <c r="B22" s="91" t="s">
        <v>32</v>
      </c>
      <c r="C22" s="130" t="n">
        <v>347</v>
      </c>
      <c r="D22" s="130" t="n">
        <v>1735</v>
      </c>
      <c r="E22" s="26" t="n">
        <v>4108.2</v>
      </c>
      <c r="F22" s="26" t="n">
        <v>29.13</v>
      </c>
      <c r="G22" s="46"/>
      <c r="H22" s="26" t="n">
        <v>121.78</v>
      </c>
      <c r="I22" s="26" t="n">
        <v>26.62</v>
      </c>
      <c r="J22" s="131" t="n">
        <f aca="false">K22/D22</f>
        <v>21.8941729106628</v>
      </c>
      <c r="K22" s="132" t="n">
        <f aca="false">L22+M22+E22</f>
        <v>37986.39</v>
      </c>
      <c r="L22" s="132" t="n">
        <f aca="false">F22*1163</f>
        <v>33878.19</v>
      </c>
      <c r="M22" s="132" t="n">
        <f aca="false">G22*9.5</f>
        <v>0</v>
      </c>
      <c r="N22" s="19"/>
      <c r="O22" s="20"/>
      <c r="P22" s="21"/>
    </row>
    <row r="23" customFormat="false" ht="15" hidden="false" customHeight="false" outlineLevel="0" collapsed="false">
      <c r="A23" s="129" t="n">
        <v>17</v>
      </c>
      <c r="B23" s="91" t="s">
        <v>33</v>
      </c>
      <c r="C23" s="130" t="n">
        <v>308</v>
      </c>
      <c r="D23" s="130" t="n">
        <v>1799.2</v>
      </c>
      <c r="E23" s="26" t="n">
        <v>2812.42</v>
      </c>
      <c r="F23" s="26" t="n">
        <v>35.07</v>
      </c>
      <c r="G23" s="46"/>
      <c r="H23" s="26" t="n">
        <v>39.01</v>
      </c>
      <c r="I23" s="74" t="n">
        <v>47.82</v>
      </c>
      <c r="J23" s="131" t="n">
        <f aca="false">K23/D23</f>
        <v>24.2323421520676</v>
      </c>
      <c r="K23" s="132" t="n">
        <f aca="false">L23+M23+E23</f>
        <v>43598.83</v>
      </c>
      <c r="L23" s="132" t="n">
        <f aca="false">F23*1163</f>
        <v>40786.41</v>
      </c>
      <c r="M23" s="132" t="n">
        <f aca="false">G23*9.5</f>
        <v>0</v>
      </c>
      <c r="N23" s="19"/>
      <c r="O23" s="20"/>
      <c r="P23" s="21"/>
    </row>
    <row r="24" customFormat="false" ht="15" hidden="false" customHeight="false" outlineLevel="0" collapsed="false">
      <c r="A24" s="129" t="n">
        <v>18</v>
      </c>
      <c r="B24" s="91" t="s">
        <v>34</v>
      </c>
      <c r="C24" s="130" t="n">
        <v>453</v>
      </c>
      <c r="D24" s="130" t="n">
        <v>2416.8</v>
      </c>
      <c r="E24" s="26" t="n">
        <v>5019.25</v>
      </c>
      <c r="F24" s="134" t="n">
        <v>30.09</v>
      </c>
      <c r="G24" s="46"/>
      <c r="H24" s="26" t="n">
        <v>114.56</v>
      </c>
      <c r="I24" s="26" t="n">
        <v>118.41</v>
      </c>
      <c r="J24" s="131" t="n">
        <f aca="false">K24/D24</f>
        <v>16.5565706719629</v>
      </c>
      <c r="K24" s="132" t="n">
        <f aca="false">L24+M24+E24</f>
        <v>40013.92</v>
      </c>
      <c r="L24" s="132" t="n">
        <f aca="false">F24*1163</f>
        <v>34994.67</v>
      </c>
      <c r="M24" s="132" t="n">
        <f aca="false">G24*9.5</f>
        <v>0</v>
      </c>
      <c r="N24" s="19"/>
      <c r="O24" s="20"/>
      <c r="P24" s="21"/>
    </row>
    <row r="25" customFormat="false" ht="15" hidden="false" customHeight="false" outlineLevel="0" collapsed="false">
      <c r="A25" s="129" t="n">
        <v>19</v>
      </c>
      <c r="B25" s="91" t="s">
        <v>35</v>
      </c>
      <c r="C25" s="130" t="n">
        <v>306</v>
      </c>
      <c r="D25" s="130" t="n">
        <v>2129.7</v>
      </c>
      <c r="E25" s="26" t="n">
        <v>2639.68</v>
      </c>
      <c r="F25" s="26" t="n">
        <v>33.15</v>
      </c>
      <c r="G25" s="46"/>
      <c r="H25" s="26" t="n">
        <v>75.74</v>
      </c>
      <c r="I25" s="26" t="n">
        <v>112.56</v>
      </c>
      <c r="J25" s="131" t="n">
        <f aca="false">K25/D25</f>
        <v>19.3422219091891</v>
      </c>
      <c r="K25" s="132" t="n">
        <f aca="false">L25+M25+E25</f>
        <v>41193.13</v>
      </c>
      <c r="L25" s="132" t="n">
        <f aca="false">F25*1163</f>
        <v>38553.45</v>
      </c>
      <c r="M25" s="132" t="n">
        <f aca="false">G25*9.5</f>
        <v>0</v>
      </c>
      <c r="N25" s="19"/>
      <c r="O25" s="20"/>
      <c r="P25" s="21"/>
    </row>
    <row r="26" customFormat="false" ht="15" hidden="false" customHeight="false" outlineLevel="0" collapsed="false">
      <c r="A26" s="129" t="n">
        <v>20</v>
      </c>
      <c r="B26" s="91" t="s">
        <v>36</v>
      </c>
      <c r="C26" s="130" t="n">
        <v>416</v>
      </c>
      <c r="D26" s="130" t="n">
        <v>2416.8</v>
      </c>
      <c r="E26" s="26" t="n">
        <v>4359.92</v>
      </c>
      <c r="F26" s="26" t="n">
        <v>47</v>
      </c>
      <c r="G26" s="46"/>
      <c r="H26" s="26" t="n">
        <v>208.81</v>
      </c>
      <c r="I26" s="26" t="n">
        <v>220.01</v>
      </c>
      <c r="J26" s="131" t="n">
        <f aca="false">K26/D26</f>
        <v>24.4211022840119</v>
      </c>
      <c r="K26" s="132" t="n">
        <f aca="false">L26+M26+E26</f>
        <v>59020.92</v>
      </c>
      <c r="L26" s="132" t="n">
        <f aca="false">F26*1163</f>
        <v>54661</v>
      </c>
      <c r="M26" s="132" t="n">
        <f aca="false">G26*9.5</f>
        <v>0</v>
      </c>
      <c r="N26" s="19"/>
      <c r="O26" s="20"/>
      <c r="P26" s="21"/>
    </row>
    <row r="27" customFormat="false" ht="15" hidden="false" customHeight="false" outlineLevel="0" collapsed="false">
      <c r="A27" s="129" t="n">
        <v>21</v>
      </c>
      <c r="B27" s="91" t="s">
        <v>37</v>
      </c>
      <c r="C27" s="130" t="n">
        <v>386</v>
      </c>
      <c r="D27" s="130" t="n">
        <v>2129.7</v>
      </c>
      <c r="E27" s="26" t="n">
        <v>3572.35</v>
      </c>
      <c r="F27" s="134" t="n">
        <v>45.16</v>
      </c>
      <c r="G27" s="46"/>
      <c r="H27" s="26" t="n">
        <v>59.78</v>
      </c>
      <c r="I27" s="26" t="n">
        <v>58.75</v>
      </c>
      <c r="J27" s="131" t="n">
        <f aca="false">K27/D27</f>
        <v>26.3386533314551</v>
      </c>
      <c r="K27" s="132" t="n">
        <f aca="false">L27+M27+E27</f>
        <v>56093.43</v>
      </c>
      <c r="L27" s="132" t="n">
        <f aca="false">F27*1163</f>
        <v>52521.08</v>
      </c>
      <c r="M27" s="132" t="n">
        <f aca="false">G27*9.5</f>
        <v>0</v>
      </c>
      <c r="N27" s="19"/>
      <c r="O27" s="20"/>
      <c r="P27" s="21"/>
    </row>
    <row r="28" customFormat="false" ht="15" hidden="false" customHeight="false" outlineLevel="0" collapsed="false">
      <c r="A28" s="129" t="n">
        <v>22</v>
      </c>
      <c r="B28" s="91" t="s">
        <v>38</v>
      </c>
      <c r="C28" s="133" t="n">
        <v>222</v>
      </c>
      <c r="D28" s="130" t="n">
        <v>1803.7</v>
      </c>
      <c r="E28" s="26" t="n">
        <v>2842.3</v>
      </c>
      <c r="F28" s="26" t="n">
        <v>34.09</v>
      </c>
      <c r="G28" s="46"/>
      <c r="H28" s="26" t="n">
        <v>77.41</v>
      </c>
      <c r="I28" s="26" t="n">
        <v>45.1</v>
      </c>
      <c r="J28" s="131" t="n">
        <f aca="false">K28/D28</f>
        <v>23.5565615124466</v>
      </c>
      <c r="K28" s="132" t="n">
        <f aca="false">L28+M28+E28</f>
        <v>42488.97</v>
      </c>
      <c r="L28" s="132" t="n">
        <f aca="false">F28*1163</f>
        <v>39646.67</v>
      </c>
      <c r="M28" s="132" t="n">
        <f aca="false">G28*9.5</f>
        <v>0</v>
      </c>
      <c r="N28" s="19"/>
      <c r="O28" s="20"/>
      <c r="P28" s="21"/>
    </row>
    <row r="29" customFormat="false" ht="15" hidden="false" customHeight="false" outlineLevel="0" collapsed="false">
      <c r="A29" s="129" t="n">
        <v>23</v>
      </c>
      <c r="B29" s="91" t="s">
        <v>39</v>
      </c>
      <c r="C29" s="130" t="n">
        <v>48</v>
      </c>
      <c r="D29" s="130" t="n">
        <v>530</v>
      </c>
      <c r="E29" s="26" t="n">
        <v>1142.9</v>
      </c>
      <c r="F29" s="135"/>
      <c r="G29" s="46"/>
      <c r="H29" s="26" t="n">
        <v>10</v>
      </c>
      <c r="I29" s="46"/>
      <c r="J29" s="131" t="n">
        <f aca="false">K29/D29</f>
        <v>2.15641509433962</v>
      </c>
      <c r="K29" s="132" t="n">
        <f aca="false">L29+M29+E29</f>
        <v>1142.9</v>
      </c>
      <c r="L29" s="132" t="n">
        <f aca="false">F29*1163</f>
        <v>0</v>
      </c>
      <c r="M29" s="132" t="n">
        <f aca="false">G29*9.5</f>
        <v>0</v>
      </c>
      <c r="N29" s="19"/>
      <c r="O29" s="20"/>
      <c r="P29" s="21"/>
    </row>
    <row r="30" customFormat="false" ht="15" hidden="false" customHeight="false" outlineLevel="0" collapsed="false">
      <c r="A30" s="129" t="n">
        <v>24</v>
      </c>
      <c r="B30" s="91" t="s">
        <v>40</v>
      </c>
      <c r="C30" s="130" t="n">
        <v>360</v>
      </c>
      <c r="D30" s="130" t="n">
        <v>2274.9</v>
      </c>
      <c r="E30" s="26" t="n">
        <v>4186.45</v>
      </c>
      <c r="F30" s="134" t="n">
        <v>44.71</v>
      </c>
      <c r="G30" s="46"/>
      <c r="H30" s="26" t="n">
        <v>110.13</v>
      </c>
      <c r="I30" s="46"/>
      <c r="J30" s="131" t="n">
        <f aca="false">K30/D30</f>
        <v>24.6974284583938</v>
      </c>
      <c r="K30" s="132" t="n">
        <f aca="false">L30+M30+E30</f>
        <v>56184.18</v>
      </c>
      <c r="L30" s="132" t="n">
        <f aca="false">F30*1163</f>
        <v>51997.73</v>
      </c>
      <c r="M30" s="132" t="n">
        <f aca="false">G30*9.5</f>
        <v>0</v>
      </c>
      <c r="N30" s="19"/>
      <c r="O30" s="20"/>
      <c r="P30" s="21"/>
    </row>
    <row r="31" customFormat="false" ht="15" hidden="false" customHeight="false" outlineLevel="0" collapsed="false">
      <c r="A31" s="129" t="n">
        <v>25</v>
      </c>
      <c r="B31" s="91" t="s">
        <v>41</v>
      </c>
      <c r="C31" s="130" t="n">
        <v>337</v>
      </c>
      <c r="D31" s="130" t="n">
        <v>1988</v>
      </c>
      <c r="E31" s="26" t="n">
        <v>3409.58</v>
      </c>
      <c r="F31" s="26" t="n">
        <v>24.31</v>
      </c>
      <c r="G31" s="46"/>
      <c r="H31" s="26" t="n">
        <v>138.6</v>
      </c>
      <c r="I31" s="26" t="n">
        <v>29</v>
      </c>
      <c r="J31" s="131" t="n">
        <f aca="false">K31/D31</f>
        <v>15.9366750503018</v>
      </c>
      <c r="K31" s="132" t="n">
        <f aca="false">L31+M31+E31</f>
        <v>31682.11</v>
      </c>
      <c r="L31" s="132" t="n">
        <f aca="false">F31*1163</f>
        <v>28272.53</v>
      </c>
      <c r="M31" s="132" t="n">
        <f aca="false">G31*9.5</f>
        <v>0</v>
      </c>
      <c r="N31" s="19"/>
      <c r="O31" s="20"/>
      <c r="P31" s="21"/>
    </row>
    <row r="32" customFormat="false" ht="15" hidden="false" customHeight="false" outlineLevel="0" collapsed="false">
      <c r="A32" s="129" t="n">
        <v>26</v>
      </c>
      <c r="B32" s="91" t="s">
        <v>42</v>
      </c>
      <c r="C32" s="130" t="n">
        <v>209</v>
      </c>
      <c r="D32" s="130" t="n">
        <v>1514.6</v>
      </c>
      <c r="E32" s="26" t="n">
        <v>3759.14</v>
      </c>
      <c r="F32" s="26" t="n">
        <v>17.87</v>
      </c>
      <c r="G32" s="46"/>
      <c r="H32" s="26" t="n">
        <v>98.01</v>
      </c>
      <c r="I32" s="134"/>
      <c r="J32" s="131" t="n">
        <f aca="false">K32/D32</f>
        <v>16.2035851049782</v>
      </c>
      <c r="K32" s="132" t="n">
        <f aca="false">L32+M32+E32</f>
        <v>24541.95</v>
      </c>
      <c r="L32" s="132" t="n">
        <f aca="false">F32*1163</f>
        <v>20782.81</v>
      </c>
      <c r="M32" s="132" t="n">
        <f aca="false">G32*9.5</f>
        <v>0</v>
      </c>
      <c r="N32" s="19"/>
      <c r="O32" s="20"/>
      <c r="P32" s="21"/>
    </row>
    <row r="33" customFormat="false" ht="15" hidden="false" customHeight="false" outlineLevel="0" collapsed="false">
      <c r="A33" s="129" t="n">
        <v>27</v>
      </c>
      <c r="B33" s="91" t="s">
        <v>43</v>
      </c>
      <c r="C33" s="130" t="n">
        <v>315</v>
      </c>
      <c r="D33" s="130" t="n">
        <v>2129.7</v>
      </c>
      <c r="E33" s="26" t="n">
        <v>1553.18</v>
      </c>
      <c r="F33" s="134" t="n">
        <v>41.69</v>
      </c>
      <c r="G33" s="46"/>
      <c r="H33" s="26" t="n">
        <v>73.41</v>
      </c>
      <c r="I33" s="26" t="n">
        <v>48.28</v>
      </c>
      <c r="J33" s="131" t="n">
        <f aca="false">K33/D33</f>
        <v>23.4956331877729</v>
      </c>
      <c r="K33" s="132" t="n">
        <f aca="false">L33+M33+E33</f>
        <v>50038.65</v>
      </c>
      <c r="L33" s="132" t="n">
        <f aca="false">F33*1163</f>
        <v>48485.47</v>
      </c>
      <c r="M33" s="132" t="n">
        <f aca="false">G33*9.5</f>
        <v>0</v>
      </c>
      <c r="N33" s="19"/>
      <c r="O33" s="20"/>
      <c r="P33" s="21"/>
      <c r="S33" s="21"/>
    </row>
    <row r="34" customFormat="false" ht="15" hidden="false" customHeight="false" outlineLevel="0" collapsed="false">
      <c r="A34" s="129" t="n">
        <v>28</v>
      </c>
      <c r="B34" s="91" t="s">
        <v>44</v>
      </c>
      <c r="C34" s="130" t="n">
        <v>307</v>
      </c>
      <c r="D34" s="130" t="n">
        <v>1798.9</v>
      </c>
      <c r="E34" s="26" t="n">
        <v>1952.48</v>
      </c>
      <c r="F34" s="26" t="n">
        <v>33.38</v>
      </c>
      <c r="G34" s="46"/>
      <c r="H34" s="26" t="n">
        <v>51.84</v>
      </c>
      <c r="I34" s="46"/>
      <c r="J34" s="131" t="n">
        <f aca="false">K34/D34</f>
        <v>22.6657512924565</v>
      </c>
      <c r="K34" s="132" t="n">
        <f aca="false">L34+M34+E34</f>
        <v>40773.42</v>
      </c>
      <c r="L34" s="132" t="n">
        <f aca="false">F34*1163</f>
        <v>38820.94</v>
      </c>
      <c r="M34" s="132" t="n">
        <f aca="false">G34*9.5</f>
        <v>0</v>
      </c>
      <c r="N34" s="19"/>
      <c r="O34" s="20"/>
      <c r="P34" s="21"/>
    </row>
    <row r="35" customFormat="false" ht="15" hidden="false" customHeight="false" outlineLevel="0" collapsed="false">
      <c r="A35" s="129" t="n">
        <v>29</v>
      </c>
      <c r="B35" s="91" t="s">
        <v>45</v>
      </c>
      <c r="C35" s="130" t="n">
        <v>330</v>
      </c>
      <c r="D35" s="130" t="n">
        <v>2389.8</v>
      </c>
      <c r="E35" s="26" t="n">
        <v>4644.76</v>
      </c>
      <c r="F35" s="26" t="n">
        <v>25.88</v>
      </c>
      <c r="G35" s="46"/>
      <c r="H35" s="26" t="n">
        <v>103.04</v>
      </c>
      <c r="I35" s="26" t="n">
        <v>48.02</v>
      </c>
      <c r="J35" s="131" t="n">
        <f aca="false">K35/D35</f>
        <v>14.5381203447987</v>
      </c>
      <c r="K35" s="132" t="n">
        <f aca="false">L35+M35+E35</f>
        <v>34743.2</v>
      </c>
      <c r="L35" s="132" t="n">
        <f aca="false">F35*1163</f>
        <v>30098.44</v>
      </c>
      <c r="M35" s="132" t="n">
        <f aca="false">G35*9.5</f>
        <v>0</v>
      </c>
      <c r="N35" s="19"/>
      <c r="O35" s="20"/>
      <c r="P35" s="21"/>
    </row>
    <row r="36" customFormat="false" ht="15" hidden="false" customHeight="false" outlineLevel="0" collapsed="false">
      <c r="A36" s="129" t="n">
        <v>30</v>
      </c>
      <c r="B36" s="91" t="s">
        <v>46</v>
      </c>
      <c r="C36" s="130" t="n">
        <v>324</v>
      </c>
      <c r="D36" s="130" t="n">
        <v>2274.9</v>
      </c>
      <c r="E36" s="26" t="n">
        <v>2812.04</v>
      </c>
      <c r="F36" s="134" t="n">
        <v>43.11</v>
      </c>
      <c r="G36" s="46"/>
      <c r="H36" s="26" t="n">
        <v>85.73</v>
      </c>
      <c r="I36" s="26" t="n">
        <v>24.93</v>
      </c>
      <c r="J36" s="131" t="n">
        <f aca="false">K36/D36</f>
        <v>23.2752956173898</v>
      </c>
      <c r="K36" s="132" t="n">
        <f aca="false">L36+M36+E36</f>
        <v>52948.97</v>
      </c>
      <c r="L36" s="132" t="n">
        <f aca="false">F36*1163</f>
        <v>50136.93</v>
      </c>
      <c r="M36" s="132" t="n">
        <f aca="false">G36*9.5</f>
        <v>0</v>
      </c>
      <c r="N36" s="19"/>
      <c r="O36" s="20"/>
      <c r="P36" s="21"/>
    </row>
    <row r="37" customFormat="false" ht="15" hidden="false" customHeight="false" outlineLevel="0" collapsed="false">
      <c r="A37" s="129" t="n">
        <v>31</v>
      </c>
      <c r="B37" s="91" t="s">
        <v>47</v>
      </c>
      <c r="C37" s="130" t="n">
        <v>124</v>
      </c>
      <c r="D37" s="130" t="n">
        <v>1098.2</v>
      </c>
      <c r="E37" s="26" t="n">
        <v>1172.29</v>
      </c>
      <c r="F37" s="26" t="n">
        <v>19.34</v>
      </c>
      <c r="G37" s="46"/>
      <c r="H37" s="26" t="n">
        <v>30.99</v>
      </c>
      <c r="I37" s="26" t="n">
        <v>13.15</v>
      </c>
      <c r="J37" s="131" t="n">
        <f aca="false">K37/D37</f>
        <v>21.548634128574</v>
      </c>
      <c r="K37" s="132" t="n">
        <f aca="false">L37+M37+E37</f>
        <v>23664.71</v>
      </c>
      <c r="L37" s="132" t="n">
        <f aca="false">F37*1163</f>
        <v>22492.42</v>
      </c>
      <c r="M37" s="132" t="n">
        <f aca="false">G37*9.5</f>
        <v>0</v>
      </c>
      <c r="N37" s="19"/>
      <c r="O37" s="20"/>
      <c r="P37" s="21"/>
    </row>
    <row r="38" customFormat="false" ht="15" hidden="false" customHeight="false" outlineLevel="0" collapsed="false">
      <c r="A38" s="129" t="n">
        <v>32</v>
      </c>
      <c r="B38" s="91" t="s">
        <v>48</v>
      </c>
      <c r="C38" s="130" t="n">
        <v>364</v>
      </c>
      <c r="D38" s="130" t="n">
        <v>2103.2</v>
      </c>
      <c r="E38" s="26" t="n">
        <v>2820.18</v>
      </c>
      <c r="F38" s="26" t="n">
        <v>49.31</v>
      </c>
      <c r="G38" s="46"/>
      <c r="H38" s="26" t="n">
        <v>86.95</v>
      </c>
      <c r="I38" s="26" t="n">
        <v>28.89</v>
      </c>
      <c r="J38" s="131" t="n">
        <f aca="false">K38/D38</f>
        <v>28.607697793838</v>
      </c>
      <c r="K38" s="132" t="n">
        <f aca="false">L38+M38+E38</f>
        <v>60167.71</v>
      </c>
      <c r="L38" s="132" t="n">
        <f aca="false">F38*1163</f>
        <v>57347.53</v>
      </c>
      <c r="M38" s="132" t="n">
        <f aca="false">G38*9.5</f>
        <v>0</v>
      </c>
      <c r="N38" s="19"/>
      <c r="O38" s="20"/>
      <c r="P38" s="21"/>
      <c r="S38" s="28"/>
    </row>
    <row r="39" customFormat="false" ht="15" hidden="false" customHeight="false" outlineLevel="0" collapsed="false">
      <c r="A39" s="129" t="n">
        <v>33</v>
      </c>
      <c r="B39" s="91" t="s">
        <v>49</v>
      </c>
      <c r="C39" s="130" t="n">
        <v>378</v>
      </c>
      <c r="D39" s="130" t="n">
        <v>2104</v>
      </c>
      <c r="E39" s="26" t="n">
        <v>3613</v>
      </c>
      <c r="F39" s="134" t="n">
        <v>29.38</v>
      </c>
      <c r="G39" s="46"/>
      <c r="H39" s="26" t="n">
        <v>55</v>
      </c>
      <c r="I39" s="26" t="n">
        <v>68</v>
      </c>
      <c r="J39" s="131" t="n">
        <f aca="false">K39/D39</f>
        <v>17.9571958174905</v>
      </c>
      <c r="K39" s="132" t="n">
        <f aca="false">L39+M39+E39</f>
        <v>37781.94</v>
      </c>
      <c r="L39" s="132" t="n">
        <f aca="false">F39*1163</f>
        <v>34168.94</v>
      </c>
      <c r="M39" s="132" t="n">
        <f aca="false">G39*9.5</f>
        <v>0</v>
      </c>
      <c r="N39" s="19"/>
      <c r="O39" s="20"/>
      <c r="P39" s="21"/>
    </row>
    <row r="40" customFormat="false" ht="15" hidden="false" customHeight="false" outlineLevel="0" collapsed="false">
      <c r="A40" s="129" t="n">
        <v>34</v>
      </c>
      <c r="B40" s="91" t="s">
        <v>50</v>
      </c>
      <c r="C40" s="130" t="n">
        <v>54</v>
      </c>
      <c r="D40" s="130" t="n">
        <v>1066.2</v>
      </c>
      <c r="E40" s="26" t="n">
        <v>5575.82</v>
      </c>
      <c r="F40" s="26" t="n">
        <v>12.33</v>
      </c>
      <c r="G40" s="46"/>
      <c r="H40" s="46"/>
      <c r="I40" s="46"/>
      <c r="J40" s="131" t="n">
        <f aca="false">K40/D40</f>
        <v>18.6790564622022</v>
      </c>
      <c r="K40" s="132" t="n">
        <f aca="false">L40+M40+E40</f>
        <v>19915.61</v>
      </c>
      <c r="L40" s="132" t="n">
        <f aca="false">F40*1163</f>
        <v>14339.79</v>
      </c>
      <c r="M40" s="132" t="n">
        <f aca="false">G40*9.5</f>
        <v>0</v>
      </c>
      <c r="N40" s="19"/>
      <c r="O40" s="20"/>
      <c r="P40" s="21"/>
      <c r="S40" s="28"/>
    </row>
    <row r="41" customFormat="false" ht="15" hidden="false" customHeight="false" outlineLevel="0" collapsed="false">
      <c r="A41" s="129" t="n">
        <v>35</v>
      </c>
      <c r="B41" s="91" t="s">
        <v>51</v>
      </c>
      <c r="C41" s="130" t="n">
        <v>43</v>
      </c>
      <c r="D41" s="130" t="n">
        <v>550</v>
      </c>
      <c r="E41" s="26" t="n">
        <v>1619.75</v>
      </c>
      <c r="F41" s="135"/>
      <c r="G41" s="26" t="n">
        <v>797.94</v>
      </c>
      <c r="H41" s="26" t="n">
        <v>34</v>
      </c>
      <c r="I41" s="46"/>
      <c r="J41" s="131" t="n">
        <f aca="false">K41/D41</f>
        <v>16.7276</v>
      </c>
      <c r="K41" s="132" t="n">
        <f aca="false">L41+M41+E41</f>
        <v>9200.18</v>
      </c>
      <c r="L41" s="132" t="n">
        <f aca="false">F41*1163</f>
        <v>0</v>
      </c>
      <c r="M41" s="132" t="n">
        <f aca="false">G41*9.5</f>
        <v>7580.43</v>
      </c>
      <c r="N41" s="19"/>
      <c r="O41" s="20"/>
      <c r="P41" s="21"/>
    </row>
    <row r="42" customFormat="false" ht="15" hidden="false" customHeight="false" outlineLevel="0" collapsed="false">
      <c r="A42" s="129" t="n">
        <v>36</v>
      </c>
      <c r="B42" s="91" t="s">
        <v>52</v>
      </c>
      <c r="C42" s="130" t="n">
        <v>382</v>
      </c>
      <c r="D42" s="130" t="n">
        <v>2436.4</v>
      </c>
      <c r="E42" s="26" t="n">
        <v>3683.27</v>
      </c>
      <c r="F42" s="134" t="n">
        <v>31.05</v>
      </c>
      <c r="G42" s="46"/>
      <c r="H42" s="26" t="n">
        <v>221.98</v>
      </c>
      <c r="I42" s="26" t="n">
        <v>78.05</v>
      </c>
      <c r="J42" s="131" t="n">
        <f aca="false">K42/D42</f>
        <v>16.3332868166147</v>
      </c>
      <c r="K42" s="132" t="n">
        <f aca="false">L42+M42+E42</f>
        <v>39794.42</v>
      </c>
      <c r="L42" s="132" t="n">
        <f aca="false">F42*1163</f>
        <v>36111.15</v>
      </c>
      <c r="M42" s="132" t="n">
        <f aca="false">G42*9.5</f>
        <v>0</v>
      </c>
      <c r="N42" s="19"/>
      <c r="O42" s="20"/>
      <c r="P42" s="21"/>
    </row>
    <row r="43" customFormat="false" ht="15" hidden="false" customHeight="false" outlineLevel="0" collapsed="false">
      <c r="A43" s="129" t="n">
        <v>37</v>
      </c>
      <c r="B43" s="91" t="s">
        <v>53</v>
      </c>
      <c r="C43" s="130" t="n">
        <v>551</v>
      </c>
      <c r="D43" s="130" t="n">
        <v>2462.1</v>
      </c>
      <c r="E43" s="26" t="n">
        <v>4507.37</v>
      </c>
      <c r="F43" s="26" t="n">
        <v>36.26</v>
      </c>
      <c r="G43" s="46"/>
      <c r="H43" s="26" t="n">
        <v>104.23</v>
      </c>
      <c r="I43" s="26" t="n">
        <v>98.79</v>
      </c>
      <c r="J43" s="131" t="n">
        <f aca="false">K43/D43</f>
        <v>18.9585110271719</v>
      </c>
      <c r="K43" s="132" t="n">
        <f aca="false">L43+M43+E43</f>
        <v>46677.75</v>
      </c>
      <c r="L43" s="132" t="n">
        <f aca="false">F43*1163</f>
        <v>42170.38</v>
      </c>
      <c r="M43" s="132" t="n">
        <f aca="false">G43*9.5</f>
        <v>0</v>
      </c>
      <c r="N43" s="19"/>
      <c r="O43" s="20"/>
      <c r="P43" s="21"/>
    </row>
    <row r="44" customFormat="false" ht="15" hidden="false" customHeight="false" outlineLevel="0" collapsed="false">
      <c r="A44" s="129" t="n">
        <v>38</v>
      </c>
      <c r="B44" s="91" t="s">
        <v>54</v>
      </c>
      <c r="C44" s="130" t="n">
        <v>213</v>
      </c>
      <c r="D44" s="130" t="n">
        <v>2044.3</v>
      </c>
      <c r="E44" s="26" t="n">
        <v>6103.52</v>
      </c>
      <c r="F44" s="26" t="n">
        <v>37.59</v>
      </c>
      <c r="G44" s="46"/>
      <c r="H44" s="74" t="n">
        <v>106.52</v>
      </c>
      <c r="I44" s="26" t="n">
        <v>37.23</v>
      </c>
      <c r="J44" s="131" t="n">
        <f aca="false">K44/D44</f>
        <v>24.3705375923299</v>
      </c>
      <c r="K44" s="132" t="n">
        <f aca="false">L44+M44+E44</f>
        <v>49820.69</v>
      </c>
      <c r="L44" s="132" t="n">
        <f aca="false">F44*1163</f>
        <v>43717.17</v>
      </c>
      <c r="M44" s="132" t="n">
        <f aca="false">G44*9.5</f>
        <v>0</v>
      </c>
      <c r="N44" s="19"/>
      <c r="O44" s="20"/>
      <c r="P44" s="21"/>
    </row>
    <row r="45" customFormat="false" ht="15" hidden="false" customHeight="false" outlineLevel="0" collapsed="false">
      <c r="A45" s="129" t="n">
        <v>39</v>
      </c>
      <c r="B45" s="91" t="s">
        <v>55</v>
      </c>
      <c r="C45" s="130" t="n">
        <v>359</v>
      </c>
      <c r="D45" s="130" t="n">
        <v>2319.2</v>
      </c>
      <c r="E45" s="26" t="n">
        <v>3233.38</v>
      </c>
      <c r="F45" s="134" t="n">
        <v>30.29</v>
      </c>
      <c r="G45" s="46"/>
      <c r="H45" s="26" t="n">
        <v>228.04</v>
      </c>
      <c r="I45" s="74" t="n">
        <v>189.53</v>
      </c>
      <c r="J45" s="131" t="n">
        <f aca="false">K45/D45</f>
        <v>16.5835848568472</v>
      </c>
      <c r="K45" s="132" t="n">
        <f aca="false">L45+M45+E45</f>
        <v>38460.65</v>
      </c>
      <c r="L45" s="132" t="n">
        <f aca="false">F45*1163</f>
        <v>35227.27</v>
      </c>
      <c r="M45" s="132" t="n">
        <f aca="false">G45*9.5</f>
        <v>0</v>
      </c>
      <c r="N45" s="19"/>
      <c r="O45" s="20"/>
      <c r="P45" s="21"/>
    </row>
    <row r="46" customFormat="false" ht="15" hidden="false" customHeight="false" outlineLevel="0" collapsed="false">
      <c r="A46" s="129" t="n">
        <v>40</v>
      </c>
      <c r="B46" s="91" t="s">
        <v>56</v>
      </c>
      <c r="C46" s="130" t="n">
        <v>185</v>
      </c>
      <c r="D46" s="130" t="n">
        <v>1099.3</v>
      </c>
      <c r="E46" s="26" t="n">
        <v>1877.39</v>
      </c>
      <c r="F46" s="26" t="n">
        <v>13.77</v>
      </c>
      <c r="G46" s="46"/>
      <c r="H46" s="26" t="n">
        <v>36.87</v>
      </c>
      <c r="I46" s="46"/>
      <c r="J46" s="131" t="n">
        <f aca="false">K46/D46</f>
        <v>16.2757209133085</v>
      </c>
      <c r="K46" s="132" t="n">
        <f aca="false">L46+M46+E46</f>
        <v>17891.9</v>
      </c>
      <c r="L46" s="132" t="n">
        <f aca="false">F46*1163</f>
        <v>16014.51</v>
      </c>
      <c r="M46" s="132" t="n">
        <f aca="false">G46*9.5</f>
        <v>0</v>
      </c>
      <c r="N46" s="19"/>
      <c r="O46" s="20"/>
      <c r="P46" s="21"/>
    </row>
    <row r="47" customFormat="false" ht="15" hidden="false" customHeight="false" outlineLevel="0" collapsed="false">
      <c r="A47" s="129" t="n">
        <v>41</v>
      </c>
      <c r="B47" s="91" t="s">
        <v>57</v>
      </c>
      <c r="C47" s="130" t="n">
        <v>307</v>
      </c>
      <c r="D47" s="130" t="n">
        <v>2129.7</v>
      </c>
      <c r="E47" s="26" t="n">
        <v>3190.85</v>
      </c>
      <c r="F47" s="26" t="n">
        <v>27.76</v>
      </c>
      <c r="G47" s="46"/>
      <c r="H47" s="26" t="n">
        <v>175.66</v>
      </c>
      <c r="I47" s="26" t="n">
        <v>41.21</v>
      </c>
      <c r="J47" s="131" t="n">
        <f aca="false">K47/D47</f>
        <v>16.6576184439123</v>
      </c>
      <c r="K47" s="132" t="n">
        <f aca="false">L47+M47+E47</f>
        <v>35475.73</v>
      </c>
      <c r="L47" s="132" t="n">
        <f aca="false">F47*1163</f>
        <v>32284.88</v>
      </c>
      <c r="M47" s="132" t="n">
        <f aca="false">G47*9.5</f>
        <v>0</v>
      </c>
      <c r="N47" s="19"/>
      <c r="O47" s="20"/>
      <c r="P47" s="21"/>
    </row>
    <row r="48" customFormat="false" ht="15" hidden="false" customHeight="false" outlineLevel="0" collapsed="false">
      <c r="A48" s="129" t="n">
        <v>42</v>
      </c>
      <c r="B48" s="91" t="s">
        <v>58</v>
      </c>
      <c r="C48" s="130" t="n">
        <v>228</v>
      </c>
      <c r="D48" s="130" t="n">
        <v>1413.6</v>
      </c>
      <c r="E48" s="26" t="n">
        <v>3046.07</v>
      </c>
      <c r="F48" s="134" t="n">
        <v>17.68</v>
      </c>
      <c r="G48" s="46"/>
      <c r="H48" s="26" t="n">
        <v>69.61</v>
      </c>
      <c r="I48" s="46"/>
      <c r="J48" s="131" t="n">
        <f aca="false">K48/D48</f>
        <v>16.7005588568195</v>
      </c>
      <c r="K48" s="132" t="n">
        <f aca="false">L48+M48+E48</f>
        <v>23607.91</v>
      </c>
      <c r="L48" s="132" t="n">
        <f aca="false">F48*1163</f>
        <v>20561.84</v>
      </c>
      <c r="M48" s="132" t="n">
        <f aca="false">G48*9.5</f>
        <v>0</v>
      </c>
      <c r="N48" s="19"/>
      <c r="O48" s="20"/>
      <c r="P48" s="21"/>
    </row>
    <row r="49" customFormat="false" ht="15" hidden="false" customHeight="false" outlineLevel="0" collapsed="false">
      <c r="A49" s="129" t="n">
        <v>43</v>
      </c>
      <c r="B49" s="91" t="s">
        <v>59</v>
      </c>
      <c r="C49" s="130" t="n">
        <v>207</v>
      </c>
      <c r="D49" s="130" t="n">
        <v>896.8</v>
      </c>
      <c r="E49" s="26" t="n">
        <v>14792.71</v>
      </c>
      <c r="F49" s="135"/>
      <c r="G49" s="46"/>
      <c r="H49" s="26" t="n">
        <v>71.02</v>
      </c>
      <c r="I49" s="135"/>
      <c r="J49" s="131" t="n">
        <f aca="false">K49/D49</f>
        <v>16.494993309545</v>
      </c>
      <c r="K49" s="132" t="n">
        <f aca="false">L49+M49+E49</f>
        <v>14792.71</v>
      </c>
      <c r="L49" s="132" t="n">
        <f aca="false">F49*1163</f>
        <v>0</v>
      </c>
      <c r="M49" s="132" t="n">
        <f aca="false">G49*9.5</f>
        <v>0</v>
      </c>
      <c r="N49" s="19"/>
      <c r="O49" s="20"/>
      <c r="P49" s="21"/>
    </row>
    <row r="50" customFormat="false" ht="15" hidden="false" customHeight="false" outlineLevel="0" collapsed="false">
      <c r="A50" s="129" t="n">
        <v>44</v>
      </c>
      <c r="B50" s="91" t="s">
        <v>60</v>
      </c>
      <c r="C50" s="130" t="n">
        <v>450</v>
      </c>
      <c r="D50" s="130" t="n">
        <v>2462.18</v>
      </c>
      <c r="E50" s="26" t="n">
        <v>4562.24</v>
      </c>
      <c r="F50" s="26" t="n">
        <v>25.05</v>
      </c>
      <c r="G50" s="46"/>
      <c r="H50" s="26" t="n">
        <v>169.09</v>
      </c>
      <c r="I50" s="74" t="n">
        <v>48.43</v>
      </c>
      <c r="J50" s="131" t="n">
        <f aca="false">K50/D50</f>
        <v>13.6851854860327</v>
      </c>
      <c r="K50" s="132" t="n">
        <f aca="false">L50+M50+E50</f>
        <v>33695.39</v>
      </c>
      <c r="L50" s="132" t="n">
        <f aca="false">F50*1163</f>
        <v>29133.15</v>
      </c>
      <c r="M50" s="132" t="n">
        <f aca="false">G50*9.5</f>
        <v>0</v>
      </c>
      <c r="N50" s="19"/>
      <c r="O50" s="20"/>
      <c r="P50" s="21"/>
    </row>
    <row r="51" customFormat="false" ht="15" hidden="false" customHeight="false" outlineLevel="0" collapsed="false">
      <c r="A51" s="129" t="n">
        <v>45</v>
      </c>
      <c r="B51" s="91" t="s">
        <v>61</v>
      </c>
      <c r="C51" s="130" t="n">
        <v>220</v>
      </c>
      <c r="D51" s="130" t="n">
        <v>1330</v>
      </c>
      <c r="E51" s="26" t="n">
        <v>2758.75</v>
      </c>
      <c r="F51" s="134" t="n">
        <v>12.99</v>
      </c>
      <c r="G51" s="46"/>
      <c r="H51" s="26" t="n">
        <v>81.14</v>
      </c>
      <c r="I51" s="46"/>
      <c r="J51" s="131" t="n">
        <f aca="false">K51/D51</f>
        <v>13.4331729323308</v>
      </c>
      <c r="K51" s="132" t="n">
        <f aca="false">L51+M51+E51</f>
        <v>17866.12</v>
      </c>
      <c r="L51" s="132" t="n">
        <f aca="false">F51*1163</f>
        <v>15107.37</v>
      </c>
      <c r="M51" s="132" t="n">
        <f aca="false">G51*9.5</f>
        <v>0</v>
      </c>
      <c r="N51" s="19"/>
      <c r="O51" s="20"/>
      <c r="P51" s="21"/>
    </row>
    <row r="52" customFormat="false" ht="15" hidden="false" customHeight="false" outlineLevel="0" collapsed="false">
      <c r="A52" s="129" t="n">
        <v>46</v>
      </c>
      <c r="B52" s="91" t="s">
        <v>62</v>
      </c>
      <c r="C52" s="130" t="n">
        <v>350</v>
      </c>
      <c r="D52" s="130" t="n">
        <v>2831.4</v>
      </c>
      <c r="E52" s="44" t="n">
        <v>6748.72</v>
      </c>
      <c r="F52" s="26" t="n">
        <v>29.61</v>
      </c>
      <c r="G52" s="46"/>
      <c r="H52" s="26" t="n">
        <v>97.62</v>
      </c>
      <c r="I52" s="26" t="n">
        <v>94.96</v>
      </c>
      <c r="J52" s="131" t="n">
        <f aca="false">K52/D52</f>
        <v>14.5458607049516</v>
      </c>
      <c r="K52" s="132" t="n">
        <f aca="false">L52+M52+E52</f>
        <v>41185.15</v>
      </c>
      <c r="L52" s="132" t="n">
        <f aca="false">F52*1163</f>
        <v>34436.43</v>
      </c>
      <c r="M52" s="132" t="n">
        <f aca="false">G52*9.5</f>
        <v>0</v>
      </c>
      <c r="N52" s="19"/>
      <c r="O52" s="20"/>
      <c r="P52" s="21"/>
    </row>
    <row r="53" customFormat="false" ht="15" hidden="false" customHeight="false" outlineLevel="0" collapsed="false">
      <c r="A53" s="129" t="n">
        <v>47</v>
      </c>
      <c r="B53" s="91" t="s">
        <v>63</v>
      </c>
      <c r="C53" s="130" t="n">
        <v>320</v>
      </c>
      <c r="D53" s="130" t="n">
        <v>1642.5</v>
      </c>
      <c r="E53" s="44" t="n">
        <v>3079.01</v>
      </c>
      <c r="F53" s="26" t="n">
        <v>45.52</v>
      </c>
      <c r="G53" s="46"/>
      <c r="H53" s="26" t="n">
        <v>92.57</v>
      </c>
      <c r="I53" s="46"/>
      <c r="J53" s="131" t="n">
        <f aca="false">K53/D53</f>
        <v>34.105796042618</v>
      </c>
      <c r="K53" s="132" t="n">
        <f aca="false">L53+M53+E53</f>
        <v>56018.77</v>
      </c>
      <c r="L53" s="132" t="n">
        <f aca="false">F53*1163</f>
        <v>52939.76</v>
      </c>
      <c r="M53" s="132" t="n">
        <f aca="false">G53*9.5</f>
        <v>0</v>
      </c>
      <c r="N53" s="19"/>
      <c r="O53" s="20"/>
      <c r="P53" s="21"/>
    </row>
    <row r="54" customFormat="false" ht="15" hidden="false" customHeight="false" outlineLevel="0" collapsed="false">
      <c r="A54" s="129" t="n">
        <v>48</v>
      </c>
      <c r="B54" s="91" t="s">
        <v>64</v>
      </c>
      <c r="C54" s="130" t="n">
        <v>464</v>
      </c>
      <c r="D54" s="130" t="n">
        <v>2437.4</v>
      </c>
      <c r="E54" s="44" t="n">
        <v>3325.8</v>
      </c>
      <c r="F54" s="134" t="n">
        <v>34.92</v>
      </c>
      <c r="G54" s="46"/>
      <c r="H54" s="26" t="n">
        <v>111.52</v>
      </c>
      <c r="I54" s="26" t="n">
        <v>97.72</v>
      </c>
      <c r="J54" s="131" t="n">
        <f aca="false">K54/D54</f>
        <v>18.0264872405022</v>
      </c>
      <c r="K54" s="132" t="n">
        <f aca="false">L54+M54+E54</f>
        <v>43937.76</v>
      </c>
      <c r="L54" s="132" t="n">
        <f aca="false">F54*1163</f>
        <v>40611.96</v>
      </c>
      <c r="M54" s="132" t="n">
        <f aca="false">G54*9.5</f>
        <v>0</v>
      </c>
      <c r="N54" s="19"/>
      <c r="O54" s="20"/>
      <c r="P54" s="21"/>
    </row>
    <row r="55" customFormat="false" ht="15" hidden="false" customHeight="false" outlineLevel="0" collapsed="false">
      <c r="A55" s="129" t="n">
        <v>49</v>
      </c>
      <c r="B55" s="91" t="s">
        <v>65</v>
      </c>
      <c r="C55" s="130" t="n">
        <v>117</v>
      </c>
      <c r="D55" s="130" t="n">
        <v>966</v>
      </c>
      <c r="E55" s="44" t="n">
        <v>1682.07</v>
      </c>
      <c r="F55" s="26" t="n">
        <v>13.05</v>
      </c>
      <c r="G55" s="46"/>
      <c r="H55" s="45"/>
      <c r="I55" s="46"/>
      <c r="J55" s="131" t="n">
        <f aca="false">K55/D55</f>
        <v>17.4526086956522</v>
      </c>
      <c r="K55" s="132" t="n">
        <f aca="false">L55+M55+E55</f>
        <v>16859.22</v>
      </c>
      <c r="L55" s="132" t="n">
        <f aca="false">F55*1163</f>
        <v>15177.15</v>
      </c>
      <c r="M55" s="132" t="n">
        <f aca="false">G55*9.5</f>
        <v>0</v>
      </c>
      <c r="N55" s="19"/>
      <c r="O55" s="20"/>
      <c r="P55" s="21"/>
    </row>
    <row r="56" customFormat="false" ht="15" hidden="false" customHeight="false" outlineLevel="0" collapsed="false">
      <c r="A56" s="137"/>
      <c r="B56" s="138" t="s">
        <v>66</v>
      </c>
      <c r="C56" s="139" t="n">
        <f aca="false">SUM(C7:C55)</f>
        <v>13220</v>
      </c>
      <c r="D56" s="139" t="n">
        <f aca="false">SUM(D7:D55)</f>
        <v>82573.62</v>
      </c>
      <c r="E56" s="140" t="n">
        <f aca="false">SUM(E7:E55)</f>
        <v>168247.21</v>
      </c>
      <c r="F56" s="140" t="n">
        <f aca="false">SUM(F7:F55)</f>
        <v>1311.33</v>
      </c>
      <c r="G56" s="140" t="n">
        <f aca="false">SUM(G7:G55)</f>
        <v>7693.06</v>
      </c>
      <c r="H56" s="140" t="n">
        <f aca="false">SUM(H7:H55)</f>
        <v>4239.79</v>
      </c>
      <c r="I56" s="140" t="n">
        <f aca="false">SUM(I7:I55)</f>
        <v>1898.29</v>
      </c>
      <c r="J56" s="141"/>
      <c r="K56" s="142"/>
      <c r="L56" s="142"/>
      <c r="M56" s="142"/>
      <c r="N56" s="19"/>
      <c r="O56" s="20"/>
      <c r="P56" s="21"/>
    </row>
    <row r="57" customFormat="false" ht="15" hidden="false" customHeight="false" outlineLevel="0" collapsed="false">
      <c r="A57" s="143"/>
      <c r="B57" s="138" t="s">
        <v>67</v>
      </c>
      <c r="C57" s="139"/>
      <c r="D57" s="139"/>
      <c r="E57" s="140"/>
      <c r="F57" s="140"/>
      <c r="G57" s="140"/>
      <c r="H57" s="140"/>
      <c r="I57" s="140"/>
      <c r="J57" s="144" t="n">
        <f aca="false">SUM(J7:J55)/49</f>
        <v>22.3820953294167</v>
      </c>
      <c r="K57" s="142"/>
      <c r="L57" s="142"/>
      <c r="M57" s="142"/>
      <c r="N57" s="19"/>
      <c r="O57" s="20"/>
      <c r="P57" s="21"/>
    </row>
    <row r="58" customFormat="false" ht="15" hidden="false" customHeight="false" outlineLevel="0" collapsed="false">
      <c r="A58" s="125"/>
      <c r="B58" s="125"/>
      <c r="C58" s="125"/>
      <c r="D58" s="125"/>
      <c r="E58" s="124"/>
      <c r="F58" s="124"/>
      <c r="G58" s="124"/>
      <c r="H58" s="124"/>
      <c r="I58" s="124"/>
      <c r="J58" s="124"/>
      <c r="K58" s="124"/>
      <c r="L58" s="124"/>
      <c r="M58" s="124"/>
      <c r="N58" s="19"/>
      <c r="O58" s="20"/>
      <c r="P58" s="21"/>
    </row>
    <row r="59" customFormat="false" ht="15" hidden="false" customHeight="false" outlineLevel="0" collapsed="false">
      <c r="A59" s="125"/>
      <c r="B59" s="125"/>
      <c r="C59" s="125"/>
      <c r="D59" s="125"/>
      <c r="E59" s="124"/>
      <c r="F59" s="124"/>
      <c r="G59" s="124"/>
      <c r="H59" s="124"/>
      <c r="I59" s="124"/>
      <c r="J59" s="124"/>
      <c r="K59" s="124"/>
      <c r="L59" s="124"/>
      <c r="M59" s="124"/>
      <c r="N59" s="19"/>
      <c r="O59" s="20"/>
      <c r="P59" s="21"/>
    </row>
    <row r="60" customFormat="false" ht="13.5" hidden="false" customHeight="true" outlineLevel="0" collapsed="false">
      <c r="A60" s="126" t="s">
        <v>1</v>
      </c>
      <c r="B60" s="127" t="s">
        <v>2</v>
      </c>
      <c r="C60" s="127" t="s">
        <v>3</v>
      </c>
      <c r="D60" s="127" t="s">
        <v>4</v>
      </c>
      <c r="E60" s="126" t="s">
        <v>5</v>
      </c>
      <c r="F60" s="126"/>
      <c r="G60" s="126"/>
      <c r="H60" s="126"/>
      <c r="I60" s="126"/>
      <c r="J60" s="127" t="s">
        <v>6</v>
      </c>
      <c r="K60" s="127" t="s">
        <v>7</v>
      </c>
      <c r="L60" s="127"/>
      <c r="M60" s="127"/>
      <c r="N60" s="19"/>
      <c r="O60" s="20"/>
      <c r="P60" s="21"/>
    </row>
    <row r="61" customFormat="false" ht="35.05" hidden="false" customHeight="false" outlineLevel="0" collapsed="false">
      <c r="A61" s="126"/>
      <c r="B61" s="127"/>
      <c r="C61" s="127"/>
      <c r="D61" s="127"/>
      <c r="E61" s="126" t="s">
        <v>8</v>
      </c>
      <c r="F61" s="126" t="s">
        <v>9</v>
      </c>
      <c r="G61" s="126" t="s">
        <v>10</v>
      </c>
      <c r="H61" s="126" t="s">
        <v>11</v>
      </c>
      <c r="I61" s="126" t="s">
        <v>12</v>
      </c>
      <c r="J61" s="127"/>
      <c r="K61" s="127" t="s">
        <v>13</v>
      </c>
      <c r="L61" s="127" t="s">
        <v>14</v>
      </c>
      <c r="M61" s="127" t="s">
        <v>15</v>
      </c>
      <c r="N61" s="19"/>
      <c r="O61" s="20"/>
      <c r="P61" s="21"/>
    </row>
    <row r="62" customFormat="false" ht="13.5" hidden="false" customHeight="true" outlineLevel="0" collapsed="false">
      <c r="A62" s="128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9"/>
      <c r="O62" s="20"/>
      <c r="P62" s="21"/>
      <c r="Q62" s="1"/>
      <c r="R62" s="1"/>
      <c r="S62" s="1"/>
    </row>
    <row r="63" customFormat="false" ht="15" hidden="false" customHeight="false" outlineLevel="0" collapsed="false">
      <c r="A63" s="129" t="n">
        <v>1</v>
      </c>
      <c r="B63" s="91" t="s">
        <v>69</v>
      </c>
      <c r="C63" s="130" t="n">
        <v>334</v>
      </c>
      <c r="D63" s="130" t="n">
        <v>495</v>
      </c>
      <c r="E63" s="44" t="n">
        <v>4775.52</v>
      </c>
      <c r="F63" s="46"/>
      <c r="G63" s="26" t="n">
        <v>3433.64</v>
      </c>
      <c r="H63" s="26" t="n">
        <v>176.64</v>
      </c>
      <c r="I63" s="46"/>
      <c r="J63" s="131" t="n">
        <f aca="false">K63/D63</f>
        <v>75.5456565656566</v>
      </c>
      <c r="K63" s="132" t="n">
        <f aca="false">L63+M63+E63</f>
        <v>37395.1</v>
      </c>
      <c r="L63" s="132" t="n">
        <f aca="false">F63*1163</f>
        <v>0</v>
      </c>
      <c r="M63" s="132" t="n">
        <f aca="false">G63*9.5</f>
        <v>32619.58</v>
      </c>
      <c r="N63" s="19"/>
      <c r="O63" s="20"/>
      <c r="P63" s="21"/>
    </row>
    <row r="64" customFormat="false" ht="27.75" hidden="false" customHeight="true" outlineLevel="0" collapsed="false">
      <c r="A64" s="129" t="n">
        <v>2</v>
      </c>
      <c r="B64" s="91" t="s">
        <v>70</v>
      </c>
      <c r="C64" s="130" t="n">
        <v>110</v>
      </c>
      <c r="D64" s="130" t="n">
        <v>526.3</v>
      </c>
      <c r="E64" s="44" t="n">
        <v>1486.72</v>
      </c>
      <c r="F64" s="26" t="n">
        <v>11.96</v>
      </c>
      <c r="G64" s="46"/>
      <c r="H64" s="26" t="n">
        <v>24</v>
      </c>
      <c r="I64" s="46"/>
      <c r="J64" s="131" t="n">
        <f aca="false">K64/D64</f>
        <v>29.2536576097283</v>
      </c>
      <c r="K64" s="132" t="n">
        <f aca="false">L64+M64+E64</f>
        <v>15396.2</v>
      </c>
      <c r="L64" s="132" t="n">
        <f aca="false">F64*1163</f>
        <v>13909.48</v>
      </c>
      <c r="M64" s="132" t="n">
        <f aca="false">G64*9.5</f>
        <v>0</v>
      </c>
      <c r="N64" s="19"/>
      <c r="O64" s="20"/>
      <c r="P64" s="21"/>
    </row>
    <row r="65" customFormat="false" ht="15" hidden="false" customHeight="false" outlineLevel="0" collapsed="false">
      <c r="A65" s="129" t="n">
        <v>3</v>
      </c>
      <c r="B65" s="91" t="s">
        <v>71</v>
      </c>
      <c r="C65" s="130" t="n">
        <v>601</v>
      </c>
      <c r="D65" s="130" t="n">
        <v>1812.7</v>
      </c>
      <c r="E65" s="44" t="n">
        <v>421.05</v>
      </c>
      <c r="F65" s="26" t="n">
        <v>47.87</v>
      </c>
      <c r="G65" s="46"/>
      <c r="H65" s="26" t="n">
        <v>3.9</v>
      </c>
      <c r="I65" s="46"/>
      <c r="J65" s="131" t="n">
        <f aca="false">K65/D65</f>
        <v>30.944921939648</v>
      </c>
      <c r="K65" s="132" t="n">
        <f aca="false">L65+M65+E65</f>
        <v>56093.86</v>
      </c>
      <c r="L65" s="132" t="n">
        <f aca="false">F65*1163</f>
        <v>55672.81</v>
      </c>
      <c r="M65" s="132" t="n">
        <f aca="false">G65*9.5</f>
        <v>0</v>
      </c>
      <c r="N65" s="19"/>
      <c r="O65" s="20"/>
      <c r="P65" s="21"/>
    </row>
    <row r="66" customFormat="false" ht="15" hidden="false" customHeight="false" outlineLevel="0" collapsed="false">
      <c r="A66" s="129" t="n">
        <v>4</v>
      </c>
      <c r="B66" s="91" t="s">
        <v>72</v>
      </c>
      <c r="C66" s="130" t="n">
        <v>999</v>
      </c>
      <c r="D66" s="130" t="n">
        <v>4097.4</v>
      </c>
      <c r="E66" s="44" t="n">
        <v>2394.37</v>
      </c>
      <c r="F66" s="134" t="n">
        <v>86.23</v>
      </c>
      <c r="G66" s="46"/>
      <c r="H66" s="26" t="n">
        <v>91.76</v>
      </c>
      <c r="I66" s="46"/>
      <c r="J66" s="131" t="n">
        <f aca="false">K66/D66</f>
        <v>25.0597598477083</v>
      </c>
      <c r="K66" s="132" t="n">
        <f aca="false">L66+M66+E66</f>
        <v>102679.86</v>
      </c>
      <c r="L66" s="132" t="n">
        <f aca="false">F66*1163</f>
        <v>100285.49</v>
      </c>
      <c r="M66" s="132" t="n">
        <f aca="false">G66*9.5</f>
        <v>0</v>
      </c>
      <c r="N66" s="19"/>
      <c r="O66" s="20"/>
      <c r="P66" s="21"/>
    </row>
    <row r="67" customFormat="false" ht="24" hidden="false" customHeight="true" outlineLevel="0" collapsed="false">
      <c r="A67" s="129" t="n">
        <v>5</v>
      </c>
      <c r="B67" s="91" t="s">
        <v>73</v>
      </c>
      <c r="C67" s="130" t="n">
        <v>687</v>
      </c>
      <c r="D67" s="130" t="n">
        <v>2717.99</v>
      </c>
      <c r="E67" s="44" t="n">
        <v>837.89</v>
      </c>
      <c r="F67" s="26" t="n">
        <v>83.95</v>
      </c>
      <c r="G67" s="46"/>
      <c r="H67" s="26" t="n">
        <v>33</v>
      </c>
      <c r="I67" s="46"/>
      <c r="J67" s="131" t="n">
        <f aca="false">K67/D67</f>
        <v>36.2296182105159</v>
      </c>
      <c r="K67" s="132" t="n">
        <f aca="false">L67+M67+E67</f>
        <v>98471.74</v>
      </c>
      <c r="L67" s="132" t="n">
        <f aca="false">F67*1163</f>
        <v>97633.85</v>
      </c>
      <c r="M67" s="132" t="n">
        <f aca="false">G67*9.5</f>
        <v>0</v>
      </c>
      <c r="N67" s="19"/>
      <c r="O67" s="20"/>
      <c r="P67" s="21"/>
    </row>
    <row r="68" customFormat="false" ht="15" hidden="false" customHeight="false" outlineLevel="0" collapsed="false">
      <c r="A68" s="129" t="n">
        <v>6</v>
      </c>
      <c r="B68" s="91" t="s">
        <v>74</v>
      </c>
      <c r="C68" s="130" t="n">
        <v>26</v>
      </c>
      <c r="D68" s="130" t="n">
        <v>455.1</v>
      </c>
      <c r="E68" s="44" t="n">
        <v>251.92</v>
      </c>
      <c r="F68" s="26" t="n">
        <v>9.48</v>
      </c>
      <c r="G68" s="46"/>
      <c r="H68" s="26" t="n">
        <v>10.8</v>
      </c>
      <c r="I68" s="46"/>
      <c r="J68" s="131" t="n">
        <f aca="false">K68/D68</f>
        <v>24.779520984399</v>
      </c>
      <c r="K68" s="132" t="n">
        <f aca="false">L68+M68+E68</f>
        <v>11277.16</v>
      </c>
      <c r="L68" s="132" t="n">
        <f aca="false">F68*1163</f>
        <v>11025.24</v>
      </c>
      <c r="M68" s="132" t="n">
        <f aca="false">G68*9.5</f>
        <v>0</v>
      </c>
      <c r="N68" s="19"/>
      <c r="O68" s="20"/>
      <c r="P68" s="21"/>
    </row>
    <row r="69" customFormat="false" ht="15" hidden="false" customHeight="false" outlineLevel="0" collapsed="false">
      <c r="A69" s="129" t="n">
        <v>7</v>
      </c>
      <c r="B69" s="91" t="s">
        <v>75</v>
      </c>
      <c r="C69" s="130" t="n">
        <v>788</v>
      </c>
      <c r="D69" s="130" t="n">
        <v>6353.7</v>
      </c>
      <c r="E69" s="44" t="n">
        <v>16023.1</v>
      </c>
      <c r="F69" s="134" t="n">
        <v>143.47</v>
      </c>
      <c r="G69" s="46"/>
      <c r="H69" s="26" t="n">
        <v>246.77</v>
      </c>
      <c r="I69" s="26" t="n">
        <v>118.8</v>
      </c>
      <c r="J69" s="131" t="n">
        <f aca="false">K69/D69</f>
        <v>28.7830256386043</v>
      </c>
      <c r="K69" s="132" t="n">
        <f aca="false">L69+M69+E69</f>
        <v>182878.71</v>
      </c>
      <c r="L69" s="132" t="n">
        <f aca="false">F69*1163</f>
        <v>166855.61</v>
      </c>
      <c r="M69" s="132" t="n">
        <f aca="false">G69*9.5</f>
        <v>0</v>
      </c>
      <c r="N69" s="19"/>
      <c r="O69" s="20"/>
      <c r="P69" s="21"/>
    </row>
    <row r="70" customFormat="false" ht="15" hidden="false" customHeight="false" outlineLevel="0" collapsed="false">
      <c r="A70" s="129" t="n">
        <v>8</v>
      </c>
      <c r="B70" s="91" t="s">
        <v>76</v>
      </c>
      <c r="C70" s="130" t="n">
        <v>1001</v>
      </c>
      <c r="D70" s="130" t="n">
        <v>5467</v>
      </c>
      <c r="E70" s="44" t="n">
        <v>7178.62</v>
      </c>
      <c r="F70" s="26" t="n">
        <v>102.34</v>
      </c>
      <c r="G70" s="46"/>
      <c r="H70" s="26" t="n">
        <v>101.21</v>
      </c>
      <c r="I70" s="26" t="n">
        <v>41.79</v>
      </c>
      <c r="J70" s="131" t="n">
        <f aca="false">K70/D70</f>
        <v>23.0839656118529</v>
      </c>
      <c r="K70" s="132" t="n">
        <f aca="false">L70+M70+E70</f>
        <v>126200.04</v>
      </c>
      <c r="L70" s="132" t="n">
        <f aca="false">F70*1163</f>
        <v>119021.42</v>
      </c>
      <c r="M70" s="132" t="n">
        <f aca="false">G70*9.5</f>
        <v>0</v>
      </c>
      <c r="N70" s="19"/>
      <c r="O70" s="20"/>
      <c r="P70" s="21"/>
    </row>
    <row r="71" customFormat="false" ht="15" hidden="false" customHeight="false" outlineLevel="0" collapsed="false">
      <c r="A71" s="129" t="n">
        <v>9</v>
      </c>
      <c r="B71" s="91" t="s">
        <v>77</v>
      </c>
      <c r="C71" s="130" t="n">
        <v>417</v>
      </c>
      <c r="D71" s="130" t="n">
        <v>2305.1</v>
      </c>
      <c r="E71" s="44" t="n">
        <v>654.64</v>
      </c>
      <c r="F71" s="26" t="n">
        <v>24.15</v>
      </c>
      <c r="G71" s="46"/>
      <c r="H71" s="26" t="n">
        <v>25.43</v>
      </c>
      <c r="I71" s="46"/>
      <c r="J71" s="131" t="n">
        <f aca="false">K71/D71</f>
        <v>12.4684785909505</v>
      </c>
      <c r="K71" s="132" t="n">
        <f aca="false">L71+M71+E71</f>
        <v>28741.09</v>
      </c>
      <c r="L71" s="132" t="n">
        <f aca="false">F71*1163</f>
        <v>28086.45</v>
      </c>
      <c r="M71" s="132" t="n">
        <f aca="false">G71*9.5</f>
        <v>0</v>
      </c>
      <c r="N71" s="19"/>
      <c r="O71" s="20"/>
      <c r="P71" s="21"/>
    </row>
    <row r="72" customFormat="false" ht="15" hidden="false" customHeight="false" outlineLevel="0" collapsed="false">
      <c r="A72" s="129" t="n">
        <v>10</v>
      </c>
      <c r="B72" s="91" t="s">
        <v>78</v>
      </c>
      <c r="C72" s="130" t="n">
        <v>819</v>
      </c>
      <c r="D72" s="130" t="n">
        <v>3510</v>
      </c>
      <c r="E72" s="44" t="n">
        <v>2857.15</v>
      </c>
      <c r="F72" s="46"/>
      <c r="G72" s="26" t="n">
        <v>6542.19</v>
      </c>
      <c r="H72" s="26" t="n">
        <v>70.69</v>
      </c>
      <c r="I72" s="46"/>
      <c r="J72" s="131" t="n">
        <f aca="false">K72/D72</f>
        <v>18.5207849002849</v>
      </c>
      <c r="K72" s="132" t="n">
        <f aca="false">L72+M72+E72</f>
        <v>65007.955</v>
      </c>
      <c r="L72" s="132" t="n">
        <f aca="false">F72*1163</f>
        <v>0</v>
      </c>
      <c r="M72" s="132" t="n">
        <f aca="false">G72*9.5</f>
        <v>62150.805</v>
      </c>
      <c r="N72" s="19"/>
      <c r="O72" s="20"/>
      <c r="P72" s="21"/>
    </row>
    <row r="73" customFormat="false" ht="15" hidden="false" customHeight="false" outlineLevel="0" collapsed="false">
      <c r="A73" s="129" t="n">
        <v>11</v>
      </c>
      <c r="B73" s="91" t="s">
        <v>79</v>
      </c>
      <c r="C73" s="130" t="n">
        <v>282</v>
      </c>
      <c r="D73" s="130" t="n">
        <v>3225</v>
      </c>
      <c r="E73" s="44" t="n">
        <v>4775.91</v>
      </c>
      <c r="F73" s="26" t="n">
        <v>66.49</v>
      </c>
      <c r="G73" s="45"/>
      <c r="H73" s="26" t="n">
        <v>39.86</v>
      </c>
      <c r="I73" s="46"/>
      <c r="J73" s="131" t="n">
        <f aca="false">K73/D73</f>
        <v>25.4585364341085</v>
      </c>
      <c r="K73" s="132" t="n">
        <f aca="false">L73+M73+E73</f>
        <v>82103.78</v>
      </c>
      <c r="L73" s="132" t="n">
        <f aca="false">F73*1163</f>
        <v>77327.87</v>
      </c>
      <c r="M73" s="132" t="n">
        <f aca="false">G73*9.5</f>
        <v>0</v>
      </c>
      <c r="N73" s="19"/>
      <c r="O73" s="20"/>
      <c r="P73" s="21"/>
    </row>
    <row r="74" customFormat="false" ht="15" hidden="false" customHeight="false" outlineLevel="0" collapsed="false">
      <c r="A74" s="129" t="n">
        <v>12</v>
      </c>
      <c r="B74" s="91" t="s">
        <v>80</v>
      </c>
      <c r="C74" s="130" t="n">
        <v>859</v>
      </c>
      <c r="D74" s="130" t="n">
        <v>3975.1</v>
      </c>
      <c r="E74" s="44" t="n">
        <v>2388.87</v>
      </c>
      <c r="F74" s="26" t="n">
        <v>82.78</v>
      </c>
      <c r="G74" s="46"/>
      <c r="H74" s="26" t="n">
        <v>69.02</v>
      </c>
      <c r="I74" s="46"/>
      <c r="J74" s="131" t="n">
        <f aca="false">K74/D74</f>
        <v>24.820007043848</v>
      </c>
      <c r="K74" s="132" t="n">
        <f aca="false">L74+M74+E74</f>
        <v>98662.01</v>
      </c>
      <c r="L74" s="132" t="n">
        <f aca="false">F74*1163</f>
        <v>96273.14</v>
      </c>
      <c r="M74" s="132" t="n">
        <f aca="false">G74*9.5</f>
        <v>0</v>
      </c>
      <c r="N74" s="19"/>
      <c r="O74" s="20"/>
      <c r="P74" s="21"/>
    </row>
    <row r="75" customFormat="false" ht="15" hidden="false" customHeight="false" outlineLevel="0" collapsed="false">
      <c r="A75" s="129" t="n">
        <v>13</v>
      </c>
      <c r="B75" s="91" t="s">
        <v>81</v>
      </c>
      <c r="C75" s="130" t="n">
        <v>1502</v>
      </c>
      <c r="D75" s="130" t="n">
        <v>5543.9</v>
      </c>
      <c r="E75" s="44" t="n">
        <v>4275.7</v>
      </c>
      <c r="F75" s="134" t="n">
        <v>76.1</v>
      </c>
      <c r="G75" s="46"/>
      <c r="H75" s="26" t="n">
        <v>115.49</v>
      </c>
      <c r="I75" s="46"/>
      <c r="J75" s="131" t="n">
        <f aca="false">K75/D75</f>
        <v>16.7355111022926</v>
      </c>
      <c r="K75" s="132" t="n">
        <f aca="false">L75+M75+E75</f>
        <v>92780</v>
      </c>
      <c r="L75" s="132" t="n">
        <f aca="false">F75*1163</f>
        <v>88504.3</v>
      </c>
      <c r="M75" s="132" t="n">
        <f aca="false">G75*9.5</f>
        <v>0</v>
      </c>
      <c r="N75" s="19"/>
      <c r="O75" s="20"/>
      <c r="P75" s="21"/>
    </row>
    <row r="76" customFormat="false" ht="15" hidden="false" customHeight="false" outlineLevel="0" collapsed="false">
      <c r="A76" s="129" t="n">
        <v>14</v>
      </c>
      <c r="B76" s="91" t="s">
        <v>82</v>
      </c>
      <c r="C76" s="130" t="n">
        <v>160</v>
      </c>
      <c r="D76" s="130" t="n">
        <v>1310</v>
      </c>
      <c r="E76" s="44" t="n">
        <v>1696.9</v>
      </c>
      <c r="F76" s="135"/>
      <c r="G76" s="26" t="n">
        <v>2614.58</v>
      </c>
      <c r="H76" s="134" t="n">
        <v>13.8</v>
      </c>
      <c r="I76" s="46"/>
      <c r="J76" s="131" t="n">
        <f aca="false">K76/D76</f>
        <v>20.2560381679389</v>
      </c>
      <c r="K76" s="132" t="n">
        <f aca="false">L76+M76+E76</f>
        <v>26535.41</v>
      </c>
      <c r="L76" s="132" t="n">
        <f aca="false">F76*1163</f>
        <v>0</v>
      </c>
      <c r="M76" s="132" t="n">
        <f aca="false">G76*9.5</f>
        <v>24838.51</v>
      </c>
      <c r="N76" s="19"/>
      <c r="O76" s="20"/>
      <c r="P76" s="21"/>
    </row>
    <row r="77" customFormat="false" ht="15" hidden="false" customHeight="false" outlineLevel="0" collapsed="false">
      <c r="A77" s="129" t="n">
        <v>15</v>
      </c>
      <c r="B77" s="91" t="s">
        <v>83</v>
      </c>
      <c r="C77" s="130" t="n">
        <v>483</v>
      </c>
      <c r="D77" s="130" t="n">
        <v>3135</v>
      </c>
      <c r="E77" s="44" t="n">
        <v>8335.87</v>
      </c>
      <c r="F77" s="26" t="n">
        <v>31.31</v>
      </c>
      <c r="G77" s="45"/>
      <c r="H77" s="26" t="n">
        <v>143.97</v>
      </c>
      <c r="I77" s="46"/>
      <c r="J77" s="131" t="n">
        <f aca="false">K77/D77</f>
        <v>14.2741307814992</v>
      </c>
      <c r="K77" s="132" t="n">
        <f aca="false">L77+M77+E77</f>
        <v>44749.4</v>
      </c>
      <c r="L77" s="132" t="n">
        <f aca="false">F77*1163</f>
        <v>36413.53</v>
      </c>
      <c r="M77" s="132" t="n">
        <f aca="false">G77*9.5</f>
        <v>0</v>
      </c>
      <c r="N77" s="19"/>
      <c r="O77" s="20"/>
      <c r="P77" s="21"/>
    </row>
    <row r="78" customFormat="false" ht="15" hidden="false" customHeight="false" outlineLevel="0" collapsed="false">
      <c r="A78" s="129" t="n">
        <v>16</v>
      </c>
      <c r="B78" s="91" t="s">
        <v>84</v>
      </c>
      <c r="C78" s="130" t="n">
        <v>550</v>
      </c>
      <c r="D78" s="130" t="n">
        <v>1626.9</v>
      </c>
      <c r="E78" s="44" t="n">
        <v>5255.1</v>
      </c>
      <c r="F78" s="46"/>
      <c r="G78" s="26" t="n">
        <v>2339.44</v>
      </c>
      <c r="H78" s="134" t="n">
        <v>40.54</v>
      </c>
      <c r="I78" s="46"/>
      <c r="J78" s="131" t="n">
        <f aca="false">K78/D78</f>
        <v>16.8908845042719</v>
      </c>
      <c r="K78" s="132" t="n">
        <f aca="false">L78+M78+E78</f>
        <v>27479.78</v>
      </c>
      <c r="L78" s="132" t="n">
        <f aca="false">F78*1163</f>
        <v>0</v>
      </c>
      <c r="M78" s="132" t="n">
        <f aca="false">G78*9.5</f>
        <v>22224.68</v>
      </c>
      <c r="N78" s="19"/>
      <c r="O78" s="20"/>
      <c r="P78" s="21"/>
    </row>
    <row r="79" customFormat="false" ht="15" hidden="false" customHeight="false" outlineLevel="0" collapsed="false">
      <c r="A79" s="129" t="n">
        <v>17</v>
      </c>
      <c r="B79" s="91" t="s">
        <v>85</v>
      </c>
      <c r="C79" s="130" t="n">
        <v>637</v>
      </c>
      <c r="D79" s="130" t="n">
        <v>5302.9</v>
      </c>
      <c r="E79" s="44" t="n">
        <v>2044.39</v>
      </c>
      <c r="F79" s="26" t="n">
        <v>79.74</v>
      </c>
      <c r="G79" s="46"/>
      <c r="H79" s="26" t="n">
        <v>43.69</v>
      </c>
      <c r="I79" s="46"/>
      <c r="J79" s="131" t="n">
        <f aca="false">K79/D79</f>
        <v>17.8736182089046</v>
      </c>
      <c r="K79" s="132" t="n">
        <f aca="false">L79+M79+E79</f>
        <v>94782.01</v>
      </c>
      <c r="L79" s="132" t="n">
        <f aca="false">F79*1163</f>
        <v>92737.62</v>
      </c>
      <c r="M79" s="132" t="n">
        <f aca="false">G79*9.5</f>
        <v>0</v>
      </c>
      <c r="N79" s="19"/>
      <c r="O79" s="20"/>
      <c r="P79" s="21"/>
    </row>
    <row r="80" customFormat="false" ht="15" hidden="false" customHeight="false" outlineLevel="0" collapsed="false">
      <c r="A80" s="129" t="n">
        <v>18</v>
      </c>
      <c r="B80" s="91" t="s">
        <v>86</v>
      </c>
      <c r="C80" s="130" t="n">
        <v>351</v>
      </c>
      <c r="D80" s="130" t="n">
        <v>1314</v>
      </c>
      <c r="E80" s="44" t="n">
        <v>824.31</v>
      </c>
      <c r="F80" s="26" t="n">
        <v>19.39</v>
      </c>
      <c r="G80" s="46"/>
      <c r="H80" s="26" t="n">
        <v>44.4</v>
      </c>
      <c r="I80" s="26" t="n">
        <v>20.8</v>
      </c>
      <c r="J80" s="131" t="n">
        <f aca="false">K80/D80</f>
        <v>17.789101978691</v>
      </c>
      <c r="K80" s="132" t="n">
        <f aca="false">L80+M80+E80</f>
        <v>23374.88</v>
      </c>
      <c r="L80" s="132" t="n">
        <f aca="false">F80*1163</f>
        <v>22550.57</v>
      </c>
      <c r="M80" s="132" t="n">
        <f aca="false">G80*9.5</f>
        <v>0</v>
      </c>
      <c r="N80" s="19"/>
      <c r="O80" s="20"/>
      <c r="P80" s="21"/>
    </row>
    <row r="81" customFormat="false" ht="15" hidden="false" customHeight="false" outlineLevel="0" collapsed="false">
      <c r="A81" s="129" t="n">
        <v>19</v>
      </c>
      <c r="B81" s="91" t="s">
        <v>87</v>
      </c>
      <c r="C81" s="130" t="n">
        <v>1270</v>
      </c>
      <c r="D81" s="130" t="n">
        <v>7974.9</v>
      </c>
      <c r="E81" s="44" t="n">
        <v>2567</v>
      </c>
      <c r="F81" s="134" t="n">
        <v>98.11</v>
      </c>
      <c r="G81" s="46"/>
      <c r="H81" s="26" t="n">
        <v>110.17</v>
      </c>
      <c r="I81" s="46"/>
      <c r="J81" s="131" t="n">
        <f aca="false">K81/D81</f>
        <v>14.6295163575719</v>
      </c>
      <c r="K81" s="132" t="n">
        <f aca="false">L81+M81+E81</f>
        <v>116668.93</v>
      </c>
      <c r="L81" s="132" t="n">
        <f aca="false">F81*1163</f>
        <v>114101.93</v>
      </c>
      <c r="M81" s="132" t="n">
        <f aca="false">G81*9.5</f>
        <v>0</v>
      </c>
      <c r="N81" s="19"/>
      <c r="O81" s="20"/>
      <c r="P81" s="21"/>
    </row>
    <row r="82" customFormat="false" ht="15" hidden="false" customHeight="false" outlineLevel="0" collapsed="false">
      <c r="A82" s="129" t="n">
        <v>20</v>
      </c>
      <c r="B82" s="91" t="s">
        <v>88</v>
      </c>
      <c r="C82" s="130" t="n">
        <v>3610</v>
      </c>
      <c r="D82" s="130" t="n">
        <v>6840.2</v>
      </c>
      <c r="E82" s="44" t="n">
        <v>7197.3</v>
      </c>
      <c r="F82" s="26" t="n">
        <v>92.54</v>
      </c>
      <c r="G82" s="46"/>
      <c r="H82" s="26" t="n">
        <v>104.97</v>
      </c>
      <c r="I82" s="46"/>
      <c r="J82" s="131" t="n">
        <f aca="false">K82/D82</f>
        <v>16.7862518639806</v>
      </c>
      <c r="K82" s="132" t="n">
        <f aca="false">L82+M82+E82</f>
        <v>114821.32</v>
      </c>
      <c r="L82" s="132" t="n">
        <f aca="false">F82*1163</f>
        <v>107624.02</v>
      </c>
      <c r="M82" s="132" t="n">
        <f aca="false">G82*9.5</f>
        <v>0</v>
      </c>
      <c r="N82" s="19"/>
      <c r="O82" s="20"/>
      <c r="P82" s="21"/>
    </row>
    <row r="83" customFormat="false" ht="15" hidden="false" customHeight="false" outlineLevel="0" collapsed="false">
      <c r="A83" s="145" t="n">
        <v>21</v>
      </c>
      <c r="B83" s="146" t="s">
        <v>89</v>
      </c>
      <c r="C83" s="147" t="n">
        <v>560</v>
      </c>
      <c r="D83" s="147" t="n">
        <v>3873</v>
      </c>
      <c r="E83" s="44" t="n">
        <v>5499.09</v>
      </c>
      <c r="F83" s="26" t="n">
        <v>30.18</v>
      </c>
      <c r="G83" s="45"/>
      <c r="H83" s="46"/>
      <c r="I83" s="148"/>
      <c r="J83" s="149" t="n">
        <f aca="false">K83/D83</f>
        <v>10.4824244771495</v>
      </c>
      <c r="K83" s="150" t="n">
        <f aca="false">L83+M83+E83</f>
        <v>40598.43</v>
      </c>
      <c r="L83" s="150" t="n">
        <f aca="false">F83*1163</f>
        <v>35099.34</v>
      </c>
      <c r="M83" s="150" t="n">
        <f aca="false">G83*9.5</f>
        <v>0</v>
      </c>
      <c r="N83" s="50"/>
      <c r="O83" s="51"/>
      <c r="P83" s="52"/>
      <c r="Q83" s="53"/>
      <c r="R83" s="53"/>
      <c r="S83" s="53"/>
    </row>
    <row r="84" customFormat="false" ht="15" hidden="false" customHeight="false" outlineLevel="0" collapsed="false">
      <c r="A84" s="129" t="n">
        <v>22</v>
      </c>
      <c r="B84" s="91" t="s">
        <v>90</v>
      </c>
      <c r="C84" s="130" t="n">
        <v>275</v>
      </c>
      <c r="D84" s="130" t="n">
        <v>640.7</v>
      </c>
      <c r="E84" s="44" t="n">
        <v>173.6</v>
      </c>
      <c r="F84" s="134" t="n">
        <v>6.26</v>
      </c>
      <c r="G84" s="46"/>
      <c r="H84" s="26" t="n">
        <v>13</v>
      </c>
      <c r="I84" s="46"/>
      <c r="J84" s="131" t="n">
        <f aca="false">K84/D84</f>
        <v>11.6341189324177</v>
      </c>
      <c r="K84" s="132" t="n">
        <f aca="false">L84+M84+E84</f>
        <v>7453.98</v>
      </c>
      <c r="L84" s="132" t="n">
        <f aca="false">F84*1163</f>
        <v>7280.38</v>
      </c>
      <c r="M84" s="132" t="n">
        <f aca="false">G84*9.5</f>
        <v>0</v>
      </c>
      <c r="N84" s="19"/>
      <c r="O84" s="20"/>
      <c r="P84" s="21"/>
    </row>
    <row r="85" customFormat="false" ht="15" hidden="false" customHeight="false" outlineLevel="0" collapsed="false">
      <c r="A85" s="129" t="n">
        <v>23</v>
      </c>
      <c r="B85" s="91" t="s">
        <v>91</v>
      </c>
      <c r="C85" s="130" t="n">
        <v>1240</v>
      </c>
      <c r="D85" s="130" t="n">
        <v>4778</v>
      </c>
      <c r="E85" s="44" t="n">
        <v>2775.92</v>
      </c>
      <c r="F85" s="26" t="n">
        <v>75.24</v>
      </c>
      <c r="G85" s="46"/>
      <c r="H85" s="26" t="n">
        <v>68.51</v>
      </c>
      <c r="I85" s="46"/>
      <c r="J85" s="131" t="n">
        <f aca="false">K85/D85</f>
        <v>18.8949434910004</v>
      </c>
      <c r="K85" s="132" t="n">
        <f aca="false">L85+M85+E85</f>
        <v>90280.04</v>
      </c>
      <c r="L85" s="132" t="n">
        <f aca="false">F85*1163</f>
        <v>87504.12</v>
      </c>
      <c r="M85" s="132" t="n">
        <f aca="false">G85*9.5</f>
        <v>0</v>
      </c>
      <c r="N85" s="19"/>
      <c r="O85" s="20"/>
      <c r="P85" s="21"/>
    </row>
    <row r="86" customFormat="false" ht="15" hidden="false" customHeight="false" outlineLevel="0" collapsed="false">
      <c r="A86" s="129" t="n">
        <v>24</v>
      </c>
      <c r="B86" s="91" t="s">
        <v>92</v>
      </c>
      <c r="C86" s="130" t="n">
        <v>1411</v>
      </c>
      <c r="D86" s="130" t="n">
        <v>7885.7</v>
      </c>
      <c r="E86" s="44" t="n">
        <v>10603.75</v>
      </c>
      <c r="F86" s="26" t="n">
        <v>121.91</v>
      </c>
      <c r="G86" s="46"/>
      <c r="H86" s="26" t="n">
        <v>89.88</v>
      </c>
      <c r="I86" s="151" t="n">
        <v>36.02</v>
      </c>
      <c r="J86" s="131" t="n">
        <f aca="false">K86/D86</f>
        <v>19.3242299351992</v>
      </c>
      <c r="K86" s="132" t="n">
        <f aca="false">L86+M86+E86</f>
        <v>152385.08</v>
      </c>
      <c r="L86" s="132" t="n">
        <f aca="false">F86*1163</f>
        <v>141781.33</v>
      </c>
      <c r="M86" s="132" t="n">
        <f aca="false">G86*9.5</f>
        <v>0</v>
      </c>
      <c r="N86" s="19"/>
      <c r="O86" s="20"/>
      <c r="P86" s="21"/>
    </row>
    <row r="87" customFormat="false" ht="15" hidden="false" customHeight="false" outlineLevel="0" collapsed="false">
      <c r="A87" s="129" t="n">
        <v>25</v>
      </c>
      <c r="B87" s="91" t="s">
        <v>93</v>
      </c>
      <c r="C87" s="130" t="n">
        <v>1177</v>
      </c>
      <c r="D87" s="130" t="n">
        <v>6951.6</v>
      </c>
      <c r="E87" s="44" t="n">
        <v>1662.93</v>
      </c>
      <c r="F87" s="134" t="n">
        <v>95.23</v>
      </c>
      <c r="G87" s="46"/>
      <c r="H87" s="26" t="n">
        <v>44.2</v>
      </c>
      <c r="I87" s="46"/>
      <c r="J87" s="131" t="n">
        <f aca="false">K87/D87</f>
        <v>16.1711577190863</v>
      </c>
      <c r="K87" s="132" t="n">
        <f aca="false">L87+M87+E87</f>
        <v>112415.42</v>
      </c>
      <c r="L87" s="132" t="n">
        <f aca="false">F87*1163</f>
        <v>110752.49</v>
      </c>
      <c r="M87" s="132" t="n">
        <f aca="false">G87*9.5</f>
        <v>0</v>
      </c>
      <c r="N87" s="19"/>
      <c r="O87" s="20"/>
      <c r="P87" s="21"/>
    </row>
    <row r="88" customFormat="false" ht="15" hidden="false" customHeight="false" outlineLevel="0" collapsed="false">
      <c r="A88" s="129" t="n">
        <v>26</v>
      </c>
      <c r="B88" s="91" t="s">
        <v>94</v>
      </c>
      <c r="C88" s="130" t="n">
        <v>1365</v>
      </c>
      <c r="D88" s="130" t="n">
        <v>7804.9</v>
      </c>
      <c r="E88" s="44" t="n">
        <v>3010.03</v>
      </c>
      <c r="F88" s="26" t="n">
        <v>109.39</v>
      </c>
      <c r="G88" s="46"/>
      <c r="H88" s="26" t="n">
        <v>150.73</v>
      </c>
      <c r="I88" s="135"/>
      <c r="J88" s="131" t="n">
        <f aca="false">K88/D88</f>
        <v>16.6857486963318</v>
      </c>
      <c r="K88" s="132" t="n">
        <f aca="false">L88+M88+E88</f>
        <v>130230.6</v>
      </c>
      <c r="L88" s="132" t="n">
        <f aca="false">F88*1163</f>
        <v>127220.57</v>
      </c>
      <c r="M88" s="132" t="n">
        <f aca="false">G88*9.5</f>
        <v>0</v>
      </c>
      <c r="N88" s="19"/>
      <c r="O88" s="20"/>
      <c r="P88" s="21"/>
    </row>
    <row r="89" customFormat="false" ht="15" hidden="false" customHeight="false" outlineLevel="0" collapsed="false">
      <c r="A89" s="129" t="n">
        <v>27</v>
      </c>
      <c r="B89" s="91" t="s">
        <v>95</v>
      </c>
      <c r="C89" s="130" t="n">
        <v>964</v>
      </c>
      <c r="D89" s="130" t="n">
        <v>6025.7</v>
      </c>
      <c r="E89" s="44" t="n">
        <v>2794.28</v>
      </c>
      <c r="F89" s="26" t="n">
        <v>66.49</v>
      </c>
      <c r="G89" s="46"/>
      <c r="H89" s="26" t="n">
        <v>115</v>
      </c>
      <c r="I89" s="74" t="n">
        <v>15</v>
      </c>
      <c r="J89" s="131" t="n">
        <f aca="false">K89/D89</f>
        <v>13.2967373085285</v>
      </c>
      <c r="K89" s="132" t="n">
        <f aca="false">L89+M89+E89</f>
        <v>80122.15</v>
      </c>
      <c r="L89" s="132" t="n">
        <f aca="false">F89*1163</f>
        <v>77327.87</v>
      </c>
      <c r="M89" s="132" t="n">
        <f aca="false">G89*9.5</f>
        <v>0</v>
      </c>
      <c r="N89" s="19"/>
      <c r="O89" s="20"/>
      <c r="P89" s="21"/>
    </row>
    <row r="90" customFormat="false" ht="15" hidden="false" customHeight="false" outlineLevel="0" collapsed="false">
      <c r="A90" s="129" t="n">
        <v>28</v>
      </c>
      <c r="B90" s="91" t="s">
        <v>96</v>
      </c>
      <c r="C90" s="130" t="n">
        <v>733</v>
      </c>
      <c r="D90" s="130" t="n">
        <v>5000</v>
      </c>
      <c r="E90" s="44" t="n">
        <v>1555.13</v>
      </c>
      <c r="F90" s="134" t="n">
        <v>63.34</v>
      </c>
      <c r="G90" s="46"/>
      <c r="H90" s="26" t="n">
        <v>56.79</v>
      </c>
      <c r="I90" s="26" t="n">
        <v>27.79</v>
      </c>
      <c r="J90" s="131" t="n">
        <f aca="false">K90/D90</f>
        <v>15.04391</v>
      </c>
      <c r="K90" s="132" t="n">
        <f aca="false">L90+M90+E90</f>
        <v>75219.55</v>
      </c>
      <c r="L90" s="132" t="n">
        <f aca="false">F90*1163</f>
        <v>73664.42</v>
      </c>
      <c r="M90" s="132" t="n">
        <f aca="false">G90*9.5</f>
        <v>0</v>
      </c>
      <c r="N90" s="19"/>
      <c r="O90" s="20"/>
      <c r="P90" s="21"/>
    </row>
    <row r="91" customFormat="false" ht="15" hidden="false" customHeight="false" outlineLevel="0" collapsed="false">
      <c r="A91" s="129" t="n">
        <v>29</v>
      </c>
      <c r="B91" s="91" t="s">
        <v>97</v>
      </c>
      <c r="C91" s="130" t="n">
        <v>1158</v>
      </c>
      <c r="D91" s="130" t="n">
        <v>4140</v>
      </c>
      <c r="E91" s="44" t="n">
        <v>4257.69</v>
      </c>
      <c r="F91" s="135"/>
      <c r="G91" s="26" t="n">
        <v>5032.04</v>
      </c>
      <c r="H91" s="26" t="n">
        <v>80.87</v>
      </c>
      <c r="I91" s="46"/>
      <c r="J91" s="131" t="n">
        <f aca="false">K91/D91</f>
        <v>12.5753792270531</v>
      </c>
      <c r="K91" s="132" t="n">
        <f aca="false">L91+M91+E91</f>
        <v>52062.07</v>
      </c>
      <c r="L91" s="132" t="n">
        <f aca="false">F91*1163</f>
        <v>0</v>
      </c>
      <c r="M91" s="132" t="n">
        <f aca="false">G91*9.5</f>
        <v>47804.38</v>
      </c>
      <c r="N91" s="19"/>
      <c r="O91" s="20"/>
      <c r="P91" s="21"/>
    </row>
    <row r="92" customFormat="false" ht="14.25" hidden="false" customHeight="true" outlineLevel="0" collapsed="false">
      <c r="A92" s="129" t="n">
        <v>30</v>
      </c>
      <c r="B92" s="91" t="s">
        <v>98</v>
      </c>
      <c r="C92" s="130" t="n">
        <v>1503</v>
      </c>
      <c r="D92" s="130" t="n">
        <v>9462</v>
      </c>
      <c r="E92" s="44" t="n">
        <v>2866.59</v>
      </c>
      <c r="F92" s="26" t="n">
        <v>105.9</v>
      </c>
      <c r="G92" s="46"/>
      <c r="H92" s="26" t="n">
        <v>84.8</v>
      </c>
      <c r="I92" s="46"/>
      <c r="J92" s="131" t="n">
        <f aca="false">K92/D92</f>
        <v>13.3194134432467</v>
      </c>
      <c r="K92" s="132" t="n">
        <f aca="false">L92+M92+E92</f>
        <v>126028.29</v>
      </c>
      <c r="L92" s="132" t="n">
        <f aca="false">F92*1163</f>
        <v>123161.7</v>
      </c>
      <c r="M92" s="132" t="n">
        <f aca="false">G92*9.5</f>
        <v>0</v>
      </c>
      <c r="N92" s="19"/>
      <c r="O92" s="20"/>
      <c r="P92" s="21"/>
    </row>
    <row r="93" customFormat="false" ht="15" hidden="false" customHeight="false" outlineLevel="0" collapsed="false">
      <c r="A93" s="129" t="n">
        <v>31</v>
      </c>
      <c r="B93" s="91" t="s">
        <v>99</v>
      </c>
      <c r="C93" s="130" t="n">
        <v>1401</v>
      </c>
      <c r="D93" s="130" t="n">
        <v>7969.6</v>
      </c>
      <c r="E93" s="44" t="n">
        <v>3216.19</v>
      </c>
      <c r="F93" s="134" t="n">
        <v>90.15</v>
      </c>
      <c r="G93" s="46"/>
      <c r="H93" s="26" t="n">
        <v>89.84</v>
      </c>
      <c r="I93" s="46"/>
      <c r="J93" s="131" t="n">
        <f aca="false">K93/D93</f>
        <v>13.5591045974704</v>
      </c>
      <c r="K93" s="132" t="n">
        <f aca="false">L93+M93+E93</f>
        <v>108060.64</v>
      </c>
      <c r="L93" s="132" t="n">
        <f aca="false">F93*1163</f>
        <v>104844.45</v>
      </c>
      <c r="M93" s="132" t="n">
        <f aca="false">G93*9.5</f>
        <v>0</v>
      </c>
      <c r="N93" s="19"/>
      <c r="O93" s="20"/>
      <c r="P93" s="21"/>
    </row>
    <row r="94" customFormat="false" ht="15" hidden="false" customHeight="false" outlineLevel="0" collapsed="false">
      <c r="A94" s="129" t="n">
        <v>32</v>
      </c>
      <c r="B94" s="91" t="s">
        <v>100</v>
      </c>
      <c r="C94" s="130" t="n">
        <v>1776</v>
      </c>
      <c r="D94" s="130" t="n">
        <v>7559.9</v>
      </c>
      <c r="E94" s="44" t="n">
        <v>337.57</v>
      </c>
      <c r="F94" s="26" t="n">
        <v>70.87</v>
      </c>
      <c r="G94" s="46"/>
      <c r="H94" s="26" t="n">
        <v>114.31</v>
      </c>
      <c r="I94" s="46"/>
      <c r="J94" s="131" t="n">
        <f aca="false">K94/D94</f>
        <v>10.9471527401156</v>
      </c>
      <c r="K94" s="132" t="n">
        <f aca="false">L94+M94+E94</f>
        <v>82759.38</v>
      </c>
      <c r="L94" s="132" t="n">
        <f aca="false">F94*1163</f>
        <v>82421.81</v>
      </c>
      <c r="M94" s="132" t="n">
        <f aca="false">G94*9.5</f>
        <v>0</v>
      </c>
      <c r="N94" s="19"/>
      <c r="O94" s="20"/>
      <c r="P94" s="21"/>
    </row>
    <row r="95" customFormat="false" ht="15" hidden="false" customHeight="false" outlineLevel="0" collapsed="false">
      <c r="A95" s="129" t="n">
        <v>33</v>
      </c>
      <c r="B95" s="91" t="s">
        <v>101</v>
      </c>
      <c r="C95" s="130" t="n">
        <v>1550</v>
      </c>
      <c r="D95" s="130" t="n">
        <v>6358.8</v>
      </c>
      <c r="E95" s="44" t="n">
        <v>3162.02</v>
      </c>
      <c r="F95" s="26" t="n">
        <v>70.83</v>
      </c>
      <c r="G95" s="46"/>
      <c r="H95" s="26" t="n">
        <v>153.38</v>
      </c>
      <c r="I95" s="134" t="n">
        <v>0</v>
      </c>
      <c r="J95" s="131" t="n">
        <f aca="false">K95/D95</f>
        <v>13.4518006542115</v>
      </c>
      <c r="K95" s="132" t="n">
        <f aca="false">L95+M95+E95</f>
        <v>85537.31</v>
      </c>
      <c r="L95" s="132" t="n">
        <f aca="false">F95*1163</f>
        <v>82375.29</v>
      </c>
      <c r="M95" s="132" t="n">
        <f aca="false">G95*9.5</f>
        <v>0</v>
      </c>
      <c r="N95" s="19"/>
      <c r="O95" s="20"/>
      <c r="P95" s="21"/>
    </row>
    <row r="96" customFormat="false" ht="13.5" hidden="false" customHeight="true" outlineLevel="0" collapsed="false">
      <c r="A96" s="129" t="n">
        <v>34</v>
      </c>
      <c r="B96" s="91" t="s">
        <v>102</v>
      </c>
      <c r="C96" s="130" t="n">
        <v>391</v>
      </c>
      <c r="D96" s="130" t="n">
        <v>5626</v>
      </c>
      <c r="E96" s="44" t="n">
        <v>3279.44</v>
      </c>
      <c r="F96" s="134" t="n">
        <v>77.98</v>
      </c>
      <c r="G96" s="46"/>
      <c r="H96" s="26" t="n">
        <v>81.99</v>
      </c>
      <c r="I96" s="46"/>
      <c r="J96" s="131" t="n">
        <f aca="false">K96/D96</f>
        <v>16.7028403839317</v>
      </c>
      <c r="K96" s="132" t="n">
        <f aca="false">L96+M96+E96</f>
        <v>93970.18</v>
      </c>
      <c r="L96" s="132" t="n">
        <f aca="false">F96*1163</f>
        <v>90690.74</v>
      </c>
      <c r="M96" s="132" t="n">
        <f aca="false">G96*9.5</f>
        <v>0</v>
      </c>
      <c r="O96" s="20"/>
      <c r="P96" s="21"/>
    </row>
    <row r="97" customFormat="false" ht="15" hidden="false" customHeight="false" outlineLevel="0" collapsed="false">
      <c r="A97" s="129" t="n">
        <v>35</v>
      </c>
      <c r="B97" s="91" t="s">
        <v>103</v>
      </c>
      <c r="C97" s="130" t="n">
        <v>819</v>
      </c>
      <c r="D97" s="130" t="n">
        <v>7454.8</v>
      </c>
      <c r="E97" s="44" t="n">
        <v>1463.6</v>
      </c>
      <c r="F97" s="26" t="n">
        <v>74.12</v>
      </c>
      <c r="G97" s="46"/>
      <c r="H97" s="26" t="n">
        <v>78.65</v>
      </c>
      <c r="I97" s="46"/>
      <c r="J97" s="131" t="n">
        <f aca="false">K97/D97</f>
        <v>11.7595589418898</v>
      </c>
      <c r="K97" s="132" t="n">
        <f aca="false">L97+M97+E97</f>
        <v>87665.16</v>
      </c>
      <c r="L97" s="132" t="n">
        <f aca="false">F97*1163</f>
        <v>86201.56</v>
      </c>
      <c r="M97" s="132" t="n">
        <f aca="false">G97*9.5</f>
        <v>0</v>
      </c>
      <c r="N97" s="19"/>
      <c r="O97" s="20"/>
      <c r="P97" s="21"/>
    </row>
    <row r="98" customFormat="false" ht="15" hidden="false" customHeight="false" outlineLevel="0" collapsed="false">
      <c r="A98" s="129" t="n">
        <v>36</v>
      </c>
      <c r="B98" s="91" t="s">
        <v>104</v>
      </c>
      <c r="C98" s="130" t="n">
        <v>627</v>
      </c>
      <c r="D98" s="130" t="n">
        <v>9508</v>
      </c>
      <c r="E98" s="44" t="n">
        <v>11922</v>
      </c>
      <c r="F98" s="26" t="n">
        <v>73.07</v>
      </c>
      <c r="G98" s="46"/>
      <c r="H98" s="26" t="n">
        <v>128.81</v>
      </c>
      <c r="I98" s="26" t="n">
        <v>64.01</v>
      </c>
      <c r="J98" s="131" t="n">
        <f aca="false">K98/D98</f>
        <v>10.1916712242322</v>
      </c>
      <c r="K98" s="132" t="n">
        <f aca="false">L98+M98+E98</f>
        <v>96902.41</v>
      </c>
      <c r="L98" s="132" t="n">
        <f aca="false">F98*1163</f>
        <v>84980.41</v>
      </c>
      <c r="M98" s="132" t="n">
        <f aca="false">G98*9.5</f>
        <v>0</v>
      </c>
      <c r="N98" s="19"/>
      <c r="O98" s="20"/>
      <c r="P98" s="21"/>
    </row>
    <row r="99" customFormat="false" ht="15" hidden="false" customHeight="false" outlineLevel="0" collapsed="false">
      <c r="A99" s="129" t="n">
        <v>37</v>
      </c>
      <c r="B99" s="91" t="s">
        <v>105</v>
      </c>
      <c r="C99" s="130" t="n">
        <v>527</v>
      </c>
      <c r="D99" s="130" t="n">
        <v>5073</v>
      </c>
      <c r="E99" s="44" t="n">
        <v>56064.08</v>
      </c>
      <c r="F99" s="46"/>
      <c r="G99" s="46"/>
      <c r="H99" s="26" t="n">
        <v>40</v>
      </c>
      <c r="I99" s="46"/>
      <c r="J99" s="131" t="n">
        <f aca="false">K99/D99</f>
        <v>11.0514646165977</v>
      </c>
      <c r="K99" s="132" t="n">
        <f aca="false">L99+M99+E99</f>
        <v>56064.08</v>
      </c>
      <c r="L99" s="132" t="n">
        <f aca="false">F99*1163</f>
        <v>0</v>
      </c>
      <c r="M99" s="132" t="n">
        <f aca="false">G99*9.5</f>
        <v>0</v>
      </c>
      <c r="N99" s="19"/>
      <c r="O99" s="20"/>
      <c r="P99" s="21"/>
    </row>
    <row r="100" customFormat="false" ht="15" hidden="false" customHeight="false" outlineLevel="0" collapsed="false">
      <c r="A100" s="129" t="n">
        <v>38</v>
      </c>
      <c r="B100" s="91" t="s">
        <v>106</v>
      </c>
      <c r="C100" s="130" t="n">
        <v>1702</v>
      </c>
      <c r="D100" s="130" t="n">
        <v>8678</v>
      </c>
      <c r="E100" s="44" t="n">
        <v>3148.34</v>
      </c>
      <c r="F100" s="26" t="n">
        <v>71.06</v>
      </c>
      <c r="G100" s="46"/>
      <c r="H100" s="26" t="n">
        <v>94.53</v>
      </c>
      <c r="I100" s="46"/>
      <c r="J100" s="131" t="n">
        <f aca="false">K100/D100</f>
        <v>9.88604747637704</v>
      </c>
      <c r="K100" s="132" t="n">
        <f aca="false">L100+M100+E100</f>
        <v>85791.12</v>
      </c>
      <c r="L100" s="132" t="n">
        <f aca="false">F100*1163</f>
        <v>82642.78</v>
      </c>
      <c r="M100" s="132" t="n">
        <f aca="false">G100*9.5</f>
        <v>0</v>
      </c>
      <c r="N100" s="19"/>
      <c r="O100" s="20"/>
      <c r="P100" s="21"/>
    </row>
    <row r="101" customFormat="false" ht="15" hidden="false" customHeight="false" outlineLevel="0" collapsed="false">
      <c r="A101" s="129" t="n">
        <v>39</v>
      </c>
      <c r="B101" s="91" t="s">
        <v>107</v>
      </c>
      <c r="C101" s="130" t="n">
        <v>667</v>
      </c>
      <c r="D101" s="130" t="n">
        <v>10267.3</v>
      </c>
      <c r="E101" s="44" t="n">
        <v>3338.15</v>
      </c>
      <c r="F101" s="26" t="n">
        <v>64.26</v>
      </c>
      <c r="G101" s="46"/>
      <c r="H101" s="26" t="n">
        <v>132.36</v>
      </c>
      <c r="I101" s="26" t="n">
        <v>4.97</v>
      </c>
      <c r="J101" s="131" t="n">
        <f aca="false">K101/D101</f>
        <v>7.60399812998549</v>
      </c>
      <c r="K101" s="132" t="n">
        <f aca="false">L101+M101+E101</f>
        <v>78072.53</v>
      </c>
      <c r="L101" s="132" t="n">
        <f aca="false">F101*1163</f>
        <v>74734.38</v>
      </c>
      <c r="M101" s="132" t="n">
        <f aca="false">G101*9.5</f>
        <v>0</v>
      </c>
      <c r="N101" s="19"/>
      <c r="O101" s="20"/>
      <c r="P101" s="21"/>
    </row>
    <row r="102" customFormat="false" ht="15" hidden="false" customHeight="false" outlineLevel="0" collapsed="false">
      <c r="A102" s="129" t="n">
        <v>40</v>
      </c>
      <c r="B102" s="91" t="s">
        <v>108</v>
      </c>
      <c r="C102" s="130" t="n">
        <v>1824</v>
      </c>
      <c r="D102" s="130" t="n">
        <v>14670</v>
      </c>
      <c r="E102" s="44" t="n">
        <v>10330.67</v>
      </c>
      <c r="F102" s="134" t="n">
        <v>59.82</v>
      </c>
      <c r="G102" s="46"/>
      <c r="H102" s="26" t="n">
        <v>314.46</v>
      </c>
      <c r="I102" s="26" t="n">
        <v>25</v>
      </c>
      <c r="J102" s="131" t="n">
        <f aca="false">K102/D102</f>
        <v>5.44658009543286</v>
      </c>
      <c r="K102" s="132" t="n">
        <f aca="false">L102+M102+E102</f>
        <v>79901.33</v>
      </c>
      <c r="L102" s="132" t="n">
        <f aca="false">F102*1163</f>
        <v>69570.66</v>
      </c>
      <c r="M102" s="132" t="n">
        <f aca="false">G102*9.5</f>
        <v>0</v>
      </c>
      <c r="N102" s="19"/>
      <c r="O102" s="20"/>
      <c r="P102" s="21"/>
    </row>
    <row r="103" customFormat="false" ht="15" hidden="false" customHeight="false" outlineLevel="0" collapsed="false">
      <c r="A103" s="129" t="n">
        <v>41</v>
      </c>
      <c r="B103" s="91" t="s">
        <v>109</v>
      </c>
      <c r="C103" s="130" t="n">
        <v>101</v>
      </c>
      <c r="D103" s="130" t="n">
        <v>763</v>
      </c>
      <c r="E103" s="44" t="n">
        <v>2438.52</v>
      </c>
      <c r="F103" s="135"/>
      <c r="G103" s="45"/>
      <c r="H103" s="46"/>
      <c r="I103" s="46"/>
      <c r="J103" s="131" t="n">
        <f aca="false">K103/D103</f>
        <v>3.19596330275229</v>
      </c>
      <c r="K103" s="132" t="n">
        <f aca="false">L103+M103+E103</f>
        <v>2438.52</v>
      </c>
      <c r="L103" s="132" t="n">
        <f aca="false">F103*1163</f>
        <v>0</v>
      </c>
      <c r="M103" s="132" t="n">
        <f aca="false">G103*9.5</f>
        <v>0</v>
      </c>
      <c r="N103" s="19"/>
      <c r="O103" s="20"/>
      <c r="P103" s="21"/>
    </row>
    <row r="104" customFormat="false" ht="15" hidden="false" customHeight="false" outlineLevel="0" collapsed="false">
      <c r="A104" s="129" t="n">
        <v>42</v>
      </c>
      <c r="B104" s="91" t="s">
        <v>110</v>
      </c>
      <c r="C104" s="130" t="n">
        <v>57</v>
      </c>
      <c r="D104" s="130" t="n">
        <v>626</v>
      </c>
      <c r="E104" s="44" t="n">
        <v>1433.6</v>
      </c>
      <c r="F104" s="135"/>
      <c r="G104" s="46"/>
      <c r="H104" s="26" t="n">
        <v>10.8</v>
      </c>
      <c r="I104" s="46"/>
      <c r="J104" s="131" t="n">
        <f aca="false">K104/D104</f>
        <v>2.29009584664537</v>
      </c>
      <c r="K104" s="132" t="n">
        <f aca="false">L104+M104+E104</f>
        <v>1433.6</v>
      </c>
      <c r="L104" s="132" t="n">
        <f aca="false">F104*1163</f>
        <v>0</v>
      </c>
      <c r="M104" s="132" t="n">
        <f aca="false">G104*9.5</f>
        <v>0</v>
      </c>
      <c r="N104" s="19"/>
      <c r="O104" s="20"/>
      <c r="P104" s="21"/>
    </row>
    <row r="105" customFormat="false" ht="15" hidden="false" customHeight="false" outlineLevel="0" collapsed="false">
      <c r="A105" s="129" t="n">
        <v>43</v>
      </c>
      <c r="B105" s="91" t="s">
        <v>111</v>
      </c>
      <c r="C105" s="130" t="n">
        <v>163</v>
      </c>
      <c r="D105" s="130" t="n">
        <v>1947.3</v>
      </c>
      <c r="E105" s="44" t="n">
        <v>3932.15</v>
      </c>
      <c r="F105" s="46"/>
      <c r="G105" s="45"/>
      <c r="H105" s="26" t="n">
        <v>11.01</v>
      </c>
      <c r="I105" s="46"/>
      <c r="J105" s="131" t="n">
        <f aca="false">K105/D105</f>
        <v>2.01928310994711</v>
      </c>
      <c r="K105" s="132" t="n">
        <f aca="false">L105+M105+E105</f>
        <v>3932.15</v>
      </c>
      <c r="L105" s="132" t="n">
        <f aca="false">F105*1193</f>
        <v>0</v>
      </c>
      <c r="M105" s="132" t="n">
        <f aca="false">G105*9.5</f>
        <v>0</v>
      </c>
      <c r="N105" s="19"/>
      <c r="O105" s="20"/>
      <c r="P105" s="21"/>
    </row>
    <row r="106" customFormat="false" ht="27" hidden="false" customHeight="true" outlineLevel="0" collapsed="false">
      <c r="A106" s="129" t="n">
        <v>44</v>
      </c>
      <c r="B106" s="91" t="s">
        <v>112</v>
      </c>
      <c r="C106" s="130" t="n">
        <v>310</v>
      </c>
      <c r="D106" s="130" t="n">
        <v>1443</v>
      </c>
      <c r="E106" s="44" t="n">
        <v>272.73</v>
      </c>
      <c r="F106" s="135"/>
      <c r="G106" s="46"/>
      <c r="H106" s="46"/>
      <c r="I106" s="46"/>
      <c r="J106" s="131" t="n">
        <f aca="false">K106/D106</f>
        <v>0.189002079002079</v>
      </c>
      <c r="K106" s="132" t="n">
        <f aca="false">L106+M106+E106</f>
        <v>272.73</v>
      </c>
      <c r="L106" s="132" t="n">
        <f aca="false">F106*1163</f>
        <v>0</v>
      </c>
      <c r="M106" s="132" t="n">
        <f aca="false">G106*9.5</f>
        <v>0</v>
      </c>
      <c r="N106" s="19"/>
      <c r="O106" s="20"/>
      <c r="P106" s="21"/>
    </row>
    <row r="107" customFormat="false" ht="15" hidden="false" customHeight="false" outlineLevel="0" collapsed="false">
      <c r="A107" s="129" t="n">
        <v>45</v>
      </c>
      <c r="B107" s="91" t="s">
        <v>113</v>
      </c>
      <c r="C107" s="130" t="n">
        <v>26</v>
      </c>
      <c r="D107" s="130" t="n">
        <v>154.34</v>
      </c>
      <c r="E107" s="44" t="n">
        <v>74.65</v>
      </c>
      <c r="F107" s="45"/>
      <c r="G107" s="46"/>
      <c r="H107" s="46"/>
      <c r="I107" s="46"/>
      <c r="J107" s="131" t="n">
        <f aca="false">K107/D107</f>
        <v>0.483672411558896</v>
      </c>
      <c r="K107" s="132" t="n">
        <f aca="false">L107+M107+E107</f>
        <v>74.65</v>
      </c>
      <c r="L107" s="132" t="n">
        <f aca="false">F107*1163</f>
        <v>0</v>
      </c>
      <c r="M107" s="132" t="n">
        <f aca="false">G107*9.5</f>
        <v>0</v>
      </c>
      <c r="N107" s="19"/>
      <c r="O107" s="20"/>
      <c r="P107" s="21"/>
    </row>
    <row r="108" customFormat="false" ht="15" hidden="false" customHeight="false" outlineLevel="0" collapsed="false">
      <c r="A108" s="143"/>
      <c r="B108" s="138" t="s">
        <v>66</v>
      </c>
      <c r="C108" s="139" t="n">
        <f aca="false">SUM(C63:C107)</f>
        <v>37813</v>
      </c>
      <c r="D108" s="139" t="n">
        <f aca="false">SUM(D63:D107)</f>
        <v>212648.83</v>
      </c>
      <c r="E108" s="140" t="n">
        <f aca="false">SUM(E63:E107)</f>
        <v>215855.05</v>
      </c>
      <c r="F108" s="140" t="n">
        <f aca="false">SUM(F63:F107)</f>
        <v>2382.01</v>
      </c>
      <c r="G108" s="140" t="n">
        <f aca="false">SUM(G63:G107)</f>
        <v>19961.89</v>
      </c>
      <c r="H108" s="140" t="n">
        <f aca="false">SUM(H63:H107)</f>
        <v>3464.03</v>
      </c>
      <c r="I108" s="140" t="n">
        <f aca="false">SUM(I63:I107)</f>
        <v>354.18</v>
      </c>
      <c r="J108" s="141"/>
      <c r="K108" s="142"/>
      <c r="L108" s="142"/>
      <c r="M108" s="142"/>
      <c r="O108" s="20"/>
    </row>
    <row r="109" customFormat="false" ht="15" hidden="false" customHeight="false" outlineLevel="0" collapsed="false">
      <c r="A109" s="143"/>
      <c r="B109" s="138" t="s">
        <v>67</v>
      </c>
      <c r="C109" s="139"/>
      <c r="D109" s="139"/>
      <c r="E109" s="140"/>
      <c r="F109" s="140"/>
      <c r="G109" s="140"/>
      <c r="H109" s="140"/>
      <c r="I109" s="140"/>
      <c r="J109" s="152" t="n">
        <f aca="false">SUM(J63:J107)/45</f>
        <v>16.808650781836</v>
      </c>
      <c r="K109" s="142"/>
      <c r="L109" s="142"/>
      <c r="M109" s="142"/>
      <c r="O109" s="20"/>
    </row>
    <row r="110" customFormat="false" ht="15" hidden="false" customHeight="false" outlineLevel="0" collapsed="false">
      <c r="A110" s="143"/>
      <c r="B110" s="143" t="s">
        <v>114</v>
      </c>
      <c r="C110" s="143"/>
      <c r="D110" s="143"/>
      <c r="E110" s="153" t="n">
        <f aca="false">E56+E108</f>
        <v>384102.26</v>
      </c>
      <c r="F110" s="153" t="n">
        <f aca="false">F56+F108</f>
        <v>3693.34</v>
      </c>
      <c r="G110" s="153" t="n">
        <f aca="false">G56+G108</f>
        <v>27654.95</v>
      </c>
      <c r="H110" s="153" t="n">
        <f aca="false">H56+H108</f>
        <v>7703.82</v>
      </c>
      <c r="I110" s="153" t="n">
        <f aca="false">I56+I108</f>
        <v>2252.47</v>
      </c>
      <c r="J110" s="143"/>
      <c r="K110" s="143"/>
      <c r="L110" s="143"/>
      <c r="M110" s="143"/>
      <c r="O110" s="20"/>
    </row>
    <row r="111" customFormat="false" ht="15" hidden="true" customHeight="false" outlineLevel="0" collapsed="false">
      <c r="A111" s="154"/>
      <c r="B111" s="155"/>
      <c r="C111" s="156"/>
      <c r="D111" s="156"/>
      <c r="E111" s="157"/>
      <c r="F111" s="157"/>
      <c r="G111" s="157"/>
      <c r="H111" s="157"/>
      <c r="I111" s="157"/>
      <c r="J111" s="158"/>
      <c r="K111" s="159"/>
      <c r="L111" s="159"/>
      <c r="M111" s="159"/>
      <c r="O111" s="20"/>
    </row>
    <row r="112" customFormat="false" ht="15" hidden="true" customHeight="false" outlineLevel="0" collapsed="false">
      <c r="A112" s="154"/>
      <c r="B112" s="155"/>
      <c r="C112" s="156"/>
      <c r="D112" s="156"/>
      <c r="E112" s="157"/>
      <c r="F112" s="157"/>
      <c r="G112" s="157"/>
      <c r="H112" s="157"/>
      <c r="I112" s="157"/>
      <c r="J112" s="158"/>
      <c r="K112" s="159"/>
      <c r="L112" s="159"/>
      <c r="M112" s="159"/>
      <c r="O112" s="20"/>
    </row>
    <row r="113" customFormat="false" ht="15" hidden="true" customHeight="false" outlineLevel="0" collapsed="false">
      <c r="A113" s="154"/>
      <c r="B113" s="155"/>
      <c r="C113" s="156"/>
      <c r="D113" s="156"/>
      <c r="E113" s="157"/>
      <c r="F113" s="157"/>
      <c r="G113" s="157"/>
      <c r="H113" s="157"/>
      <c r="I113" s="157"/>
      <c r="J113" s="158"/>
      <c r="K113" s="159"/>
      <c r="L113" s="159"/>
      <c r="M113" s="159"/>
      <c r="O113" s="20"/>
    </row>
    <row r="114" customFormat="false" ht="15" hidden="true" customHeight="false" outlineLevel="0" collapsed="false">
      <c r="A114" s="154"/>
      <c r="B114" s="155"/>
      <c r="C114" s="156"/>
      <c r="D114" s="156"/>
      <c r="E114" s="157"/>
      <c r="F114" s="157"/>
      <c r="G114" s="157"/>
      <c r="H114" s="157"/>
      <c r="I114" s="157"/>
      <c r="J114" s="158"/>
      <c r="K114" s="159"/>
      <c r="L114" s="159"/>
      <c r="M114" s="159"/>
      <c r="O114" s="20"/>
    </row>
    <row r="115" customFormat="false" ht="15" hidden="false" customHeight="false" outlineLevel="0" collapsed="false">
      <c r="A115" s="154"/>
      <c r="B115" s="155"/>
      <c r="C115" s="156"/>
      <c r="D115" s="156"/>
      <c r="E115" s="157"/>
      <c r="F115" s="157"/>
      <c r="G115" s="157"/>
      <c r="H115" s="157"/>
      <c r="I115" s="157"/>
      <c r="J115" s="158"/>
      <c r="K115" s="159"/>
      <c r="L115" s="159"/>
      <c r="M115" s="159"/>
      <c r="O115" s="20"/>
    </row>
    <row r="116" customFormat="false" ht="15" hidden="false" customHeight="false" outlineLevel="0" collapsed="false">
      <c r="A116" s="154"/>
      <c r="B116" s="155"/>
      <c r="C116" s="156"/>
      <c r="D116" s="156"/>
      <c r="E116" s="157"/>
      <c r="F116" s="157"/>
      <c r="G116" s="157"/>
      <c r="H116" s="157"/>
      <c r="I116" s="157"/>
      <c r="J116" s="158"/>
      <c r="K116" s="160"/>
      <c r="L116" s="159"/>
      <c r="M116" s="159"/>
      <c r="O116" s="20"/>
    </row>
    <row r="117" customFormat="false" ht="15" hidden="false" customHeight="false" outlineLevel="0" collapsed="false">
      <c r="A117" s="125"/>
      <c r="B117" s="125"/>
      <c r="C117" s="125"/>
      <c r="D117" s="125"/>
      <c r="E117" s="124"/>
      <c r="F117" s="124"/>
      <c r="G117" s="124"/>
      <c r="H117" s="124"/>
      <c r="I117" s="124"/>
      <c r="J117" s="124"/>
      <c r="K117" s="124"/>
      <c r="L117" s="124"/>
      <c r="M117" s="124"/>
      <c r="O117" s="20"/>
    </row>
    <row r="118" customFormat="false" ht="13.5" hidden="false" customHeight="true" outlineLevel="0" collapsed="false">
      <c r="A118" s="126" t="s">
        <v>1</v>
      </c>
      <c r="B118" s="127" t="s">
        <v>2</v>
      </c>
      <c r="C118" s="127" t="s">
        <v>3</v>
      </c>
      <c r="D118" s="127" t="s">
        <v>4</v>
      </c>
      <c r="E118" s="126" t="s">
        <v>5</v>
      </c>
      <c r="F118" s="126"/>
      <c r="G118" s="126"/>
      <c r="H118" s="126"/>
      <c r="I118" s="126"/>
      <c r="J118" s="127" t="s">
        <v>6</v>
      </c>
      <c r="K118" s="127" t="s">
        <v>7</v>
      </c>
      <c r="L118" s="127"/>
      <c r="M118" s="127"/>
      <c r="O118" s="20"/>
    </row>
    <row r="119" customFormat="false" ht="40.5" hidden="false" customHeight="true" outlineLevel="0" collapsed="false">
      <c r="A119" s="126"/>
      <c r="B119" s="127"/>
      <c r="C119" s="127"/>
      <c r="D119" s="127"/>
      <c r="E119" s="126" t="s">
        <v>8</v>
      </c>
      <c r="F119" s="126" t="s">
        <v>9</v>
      </c>
      <c r="G119" s="126" t="s">
        <v>10</v>
      </c>
      <c r="H119" s="126" t="s">
        <v>11</v>
      </c>
      <c r="I119" s="126" t="s">
        <v>12</v>
      </c>
      <c r="J119" s="127"/>
      <c r="K119" s="127" t="s">
        <v>13</v>
      </c>
      <c r="L119" s="127" t="s">
        <v>14</v>
      </c>
      <c r="M119" s="127" t="s">
        <v>15</v>
      </c>
      <c r="O119" s="20"/>
    </row>
    <row r="120" customFormat="false" ht="15" hidden="false" customHeight="false" outlineLevel="0" collapsed="false">
      <c r="A120" s="161" t="s">
        <v>115</v>
      </c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O120" s="20"/>
    </row>
    <row r="121" customFormat="false" ht="23.85" hidden="false" customHeight="false" outlineLevel="0" collapsed="false">
      <c r="A121" s="162" t="n">
        <v>1</v>
      </c>
      <c r="B121" s="91" t="s">
        <v>116</v>
      </c>
      <c r="C121" s="92" t="n">
        <v>14</v>
      </c>
      <c r="D121" s="163" t="n">
        <v>31</v>
      </c>
      <c r="E121" s="74" t="n">
        <v>38.44</v>
      </c>
      <c r="F121" s="81"/>
      <c r="G121" s="74" t="n">
        <v>446.45</v>
      </c>
      <c r="H121" s="69"/>
      <c r="I121" s="81"/>
      <c r="J121" s="164" t="n">
        <f aca="false">K121/D121</f>
        <v>138.055322580645</v>
      </c>
      <c r="K121" s="165" t="n">
        <f aca="false">L121+M121+E121</f>
        <v>4279.715</v>
      </c>
      <c r="L121" s="165" t="n">
        <f aca="false">F121*1163</f>
        <v>0</v>
      </c>
      <c r="M121" s="165" t="n">
        <f aca="false">G121*9.5</f>
        <v>4241.275</v>
      </c>
      <c r="O121" s="20"/>
    </row>
    <row r="122" customFormat="false" ht="23.85" hidden="false" customHeight="false" outlineLevel="0" collapsed="false">
      <c r="A122" s="162" t="n">
        <v>2</v>
      </c>
      <c r="B122" s="91" t="s">
        <v>117</v>
      </c>
      <c r="C122" s="92" t="n">
        <v>20</v>
      </c>
      <c r="D122" s="163" t="n">
        <v>91.3</v>
      </c>
      <c r="E122" s="74" t="n">
        <v>262.82</v>
      </c>
      <c r="F122" s="81"/>
      <c r="G122" s="74" t="n">
        <v>386.26</v>
      </c>
      <c r="H122" s="69"/>
      <c r="I122" s="81"/>
      <c r="J122" s="166" t="n">
        <f aca="false">K122/D122</f>
        <v>43.0699890470975</v>
      </c>
      <c r="K122" s="165" t="n">
        <f aca="false">L122+M122+E122</f>
        <v>3932.29</v>
      </c>
      <c r="L122" s="165" t="n">
        <f aca="false">F122*1163</f>
        <v>0</v>
      </c>
      <c r="M122" s="165" t="n">
        <f aca="false">G122*9.5</f>
        <v>3669.47</v>
      </c>
      <c r="O122" s="20"/>
    </row>
    <row r="123" customFormat="false" ht="23.85" hidden="false" customHeight="false" outlineLevel="0" collapsed="false">
      <c r="A123" s="162" t="n">
        <v>3</v>
      </c>
      <c r="B123" s="91" t="s">
        <v>118</v>
      </c>
      <c r="C123" s="167"/>
      <c r="D123" s="92" t="n">
        <v>537.4</v>
      </c>
      <c r="E123" s="74" t="n">
        <v>1244.84</v>
      </c>
      <c r="F123" s="74" t="n">
        <v>12.26</v>
      </c>
      <c r="G123" s="81"/>
      <c r="H123" s="74" t="n">
        <v>30.85</v>
      </c>
      <c r="I123" s="81"/>
      <c r="J123" s="166" t="n">
        <f aca="false">K123/D123</f>
        <v>28.8485671752884</v>
      </c>
      <c r="K123" s="165" t="n">
        <f aca="false">L123+M123+E123</f>
        <v>15503.22</v>
      </c>
      <c r="L123" s="165" t="n">
        <f aca="false">F123*1163</f>
        <v>14258.38</v>
      </c>
      <c r="M123" s="165" t="n">
        <f aca="false">G123*9.5</f>
        <v>0</v>
      </c>
      <c r="O123" s="20"/>
    </row>
    <row r="124" customFormat="false" ht="23.85" hidden="false" customHeight="false" outlineLevel="0" collapsed="false">
      <c r="A124" s="162" t="n">
        <v>4</v>
      </c>
      <c r="B124" s="91" t="s">
        <v>119</v>
      </c>
      <c r="C124" s="92" t="n">
        <v>700</v>
      </c>
      <c r="D124" s="163" t="n">
        <v>679</v>
      </c>
      <c r="E124" s="74" t="n">
        <v>2091.04</v>
      </c>
      <c r="F124" s="81"/>
      <c r="G124" s="74" t="n">
        <v>2497.03</v>
      </c>
      <c r="H124" s="69"/>
      <c r="I124" s="81"/>
      <c r="J124" s="166" t="n">
        <f aca="false">K124/D124</f>
        <v>38.015942562592</v>
      </c>
      <c r="K124" s="165" t="n">
        <f aca="false">L124+M124+E124</f>
        <v>25812.825</v>
      </c>
      <c r="L124" s="165" t="n">
        <f aca="false">F124*1163</f>
        <v>0</v>
      </c>
      <c r="M124" s="165" t="n">
        <f aca="false">G124*9.5</f>
        <v>23721.785</v>
      </c>
      <c r="O124" s="20"/>
    </row>
    <row r="125" customFormat="false" ht="23.85" hidden="false" customHeight="false" outlineLevel="0" collapsed="false">
      <c r="A125" s="162" t="n">
        <v>5</v>
      </c>
      <c r="B125" s="91" t="s">
        <v>120</v>
      </c>
      <c r="C125" s="92" t="n">
        <v>100</v>
      </c>
      <c r="D125" s="92" t="n">
        <v>2559.4</v>
      </c>
      <c r="E125" s="74" t="n">
        <v>10298.55</v>
      </c>
      <c r="F125" s="74" t="n">
        <v>46.52</v>
      </c>
      <c r="G125" s="168"/>
      <c r="H125" s="74" t="n">
        <v>102</v>
      </c>
      <c r="I125" s="81"/>
      <c r="J125" s="166" t="n">
        <f aca="false">K125/D125</f>
        <v>25.162659217004</v>
      </c>
      <c r="K125" s="165" t="n">
        <f aca="false">L125+M125+E125</f>
        <v>64401.31</v>
      </c>
      <c r="L125" s="165" t="n">
        <f aca="false">F125*1163</f>
        <v>54102.76</v>
      </c>
      <c r="M125" s="165" t="n">
        <f aca="false">G125*9.5</f>
        <v>0</v>
      </c>
      <c r="O125" s="20"/>
    </row>
    <row r="126" customFormat="false" ht="23.85" hidden="false" customHeight="false" outlineLevel="0" collapsed="false">
      <c r="A126" s="162" t="n">
        <v>6</v>
      </c>
      <c r="B126" s="91" t="s">
        <v>121</v>
      </c>
      <c r="C126" s="92" t="n">
        <v>30</v>
      </c>
      <c r="D126" s="163" t="n">
        <v>137.5</v>
      </c>
      <c r="E126" s="74" t="n">
        <v>390.4</v>
      </c>
      <c r="F126" s="81"/>
      <c r="G126" s="74" t="n">
        <v>318.17</v>
      </c>
      <c r="H126" s="69"/>
      <c r="I126" s="81"/>
      <c r="J126" s="166" t="n">
        <f aca="false">K126/D126</f>
        <v>24.8219272727273</v>
      </c>
      <c r="K126" s="165" t="n">
        <f aca="false">L126+M126+E126</f>
        <v>3413.015</v>
      </c>
      <c r="L126" s="165" t="n">
        <f aca="false">F126*1163</f>
        <v>0</v>
      </c>
      <c r="M126" s="165" t="n">
        <f aca="false">G126*9.5</f>
        <v>3022.615</v>
      </c>
      <c r="O126" s="20"/>
    </row>
    <row r="127" customFormat="false" ht="23.85" hidden="false" customHeight="false" outlineLevel="0" collapsed="false">
      <c r="A127" s="162" t="n">
        <v>7</v>
      </c>
      <c r="B127" s="91" t="s">
        <v>122</v>
      </c>
      <c r="C127" s="92" t="n">
        <v>49</v>
      </c>
      <c r="D127" s="163" t="n">
        <v>675.6</v>
      </c>
      <c r="E127" s="74" t="n">
        <v>4942.11</v>
      </c>
      <c r="F127" s="168"/>
      <c r="G127" s="74" t="n">
        <v>1446.62</v>
      </c>
      <c r="H127" s="74" t="n">
        <v>43.42</v>
      </c>
      <c r="I127" s="81"/>
      <c r="J127" s="166" t="n">
        <f aca="false">K127/D127</f>
        <v>27.6568975725281</v>
      </c>
      <c r="K127" s="165" t="n">
        <f aca="false">L127+M127+E127</f>
        <v>18685</v>
      </c>
      <c r="L127" s="165" t="n">
        <f aca="false">F127*1163</f>
        <v>0</v>
      </c>
      <c r="M127" s="165" t="n">
        <f aca="false">G127*9.5</f>
        <v>13742.89</v>
      </c>
      <c r="O127" s="20"/>
    </row>
    <row r="128" customFormat="false" ht="23.85" hidden="false" customHeight="false" outlineLevel="0" collapsed="false">
      <c r="A128" s="162" t="n">
        <v>8</v>
      </c>
      <c r="B128" s="91" t="s">
        <v>123</v>
      </c>
      <c r="C128" s="92" t="n">
        <v>200</v>
      </c>
      <c r="D128" s="163" t="n">
        <v>1185.9</v>
      </c>
      <c r="E128" s="74" t="n">
        <v>3183.29</v>
      </c>
      <c r="F128" s="81"/>
      <c r="G128" s="74" t="n">
        <v>3145.48</v>
      </c>
      <c r="H128" s="74" t="n">
        <v>51.68</v>
      </c>
      <c r="I128" s="81"/>
      <c r="J128" s="166" t="n">
        <f aca="false">K128/D128</f>
        <v>27.8820726874104</v>
      </c>
      <c r="K128" s="165" t="n">
        <f aca="false">L128+M128+E128</f>
        <v>33065.35</v>
      </c>
      <c r="L128" s="165" t="n">
        <f aca="false">F128*1163</f>
        <v>0</v>
      </c>
      <c r="M128" s="165" t="n">
        <f aca="false">G128*9.5</f>
        <v>29882.06</v>
      </c>
      <c r="O128" s="20"/>
    </row>
    <row r="129" customFormat="false" ht="15" hidden="false" customHeight="false" outlineLevel="0" collapsed="false">
      <c r="A129" s="162" t="n">
        <v>9</v>
      </c>
      <c r="B129" s="91" t="s">
        <v>124</v>
      </c>
      <c r="C129" s="92" t="n">
        <v>60</v>
      </c>
      <c r="D129" s="163" t="n">
        <v>938</v>
      </c>
      <c r="E129" s="74" t="n">
        <v>2371.09</v>
      </c>
      <c r="F129" s="81"/>
      <c r="G129" s="74" t="n">
        <v>2151.48</v>
      </c>
      <c r="H129" s="74" t="n">
        <v>30.03</v>
      </c>
      <c r="I129" s="81"/>
      <c r="J129" s="166" t="n">
        <f aca="false">K129/D129</f>
        <v>24.3178571428571</v>
      </c>
      <c r="K129" s="165" t="n">
        <f aca="false">L129+M129+E129</f>
        <v>22810.15</v>
      </c>
      <c r="L129" s="165" t="n">
        <f aca="false">F129*1163</f>
        <v>0</v>
      </c>
      <c r="M129" s="165" t="n">
        <f aca="false">G129*9.5</f>
        <v>20439.06</v>
      </c>
      <c r="O129" s="20"/>
    </row>
    <row r="130" customFormat="false" ht="23.85" hidden="false" customHeight="false" outlineLevel="0" collapsed="false">
      <c r="A130" s="162" t="n">
        <v>10</v>
      </c>
      <c r="B130" s="91" t="s">
        <v>125</v>
      </c>
      <c r="C130" s="92" t="n">
        <v>20</v>
      </c>
      <c r="D130" s="163" t="n">
        <v>552</v>
      </c>
      <c r="E130" s="74" t="n">
        <v>469.72</v>
      </c>
      <c r="F130" s="81"/>
      <c r="G130" s="74" t="n">
        <v>1335.62</v>
      </c>
      <c r="H130" s="69"/>
      <c r="I130" s="81"/>
      <c r="J130" s="166" t="n">
        <f aca="false">K130/D130</f>
        <v>23.8371557971014</v>
      </c>
      <c r="K130" s="165" t="n">
        <f aca="false">L130+M130+E130</f>
        <v>13158.11</v>
      </c>
      <c r="L130" s="165" t="n">
        <f aca="false">F130*1163</f>
        <v>0</v>
      </c>
      <c r="M130" s="165" t="n">
        <f aca="false">G130*9.5</f>
        <v>12688.39</v>
      </c>
      <c r="O130" s="20"/>
    </row>
    <row r="131" customFormat="false" ht="23.85" hidden="false" customHeight="false" outlineLevel="0" collapsed="false">
      <c r="A131" s="162" t="n">
        <v>11</v>
      </c>
      <c r="B131" s="91" t="s">
        <v>126</v>
      </c>
      <c r="C131" s="92" t="n">
        <v>158</v>
      </c>
      <c r="D131" s="163" t="n">
        <v>1599.27</v>
      </c>
      <c r="E131" s="74" t="n">
        <v>6895.24</v>
      </c>
      <c r="F131" s="74" t="n">
        <v>21.12</v>
      </c>
      <c r="G131" s="168"/>
      <c r="H131" s="74" t="n">
        <v>44.04</v>
      </c>
      <c r="I131" s="81"/>
      <c r="J131" s="166" t="n">
        <f aca="false">K131/D131</f>
        <v>19.6700994828891</v>
      </c>
      <c r="K131" s="165" t="n">
        <f aca="false">L131+M131+E131</f>
        <v>31457.8</v>
      </c>
      <c r="L131" s="165" t="n">
        <f aca="false">F131*1163</f>
        <v>24562.56</v>
      </c>
      <c r="M131" s="165" t="n">
        <f aca="false">G131*9.5</f>
        <v>0</v>
      </c>
      <c r="O131" s="20"/>
    </row>
    <row r="132" customFormat="false" ht="15" hidden="false" customHeight="false" outlineLevel="0" collapsed="false">
      <c r="A132" s="162" t="n">
        <v>12</v>
      </c>
      <c r="B132" s="91" t="s">
        <v>127</v>
      </c>
      <c r="C132" s="92" t="n">
        <v>1060</v>
      </c>
      <c r="D132" s="163" t="n">
        <v>1559.27</v>
      </c>
      <c r="E132" s="74" t="n">
        <v>2930.99</v>
      </c>
      <c r="F132" s="81"/>
      <c r="G132" s="74" t="n">
        <v>2719.37</v>
      </c>
      <c r="H132" s="74" t="n">
        <v>67.79</v>
      </c>
      <c r="I132" s="81"/>
      <c r="J132" s="166" t="n">
        <f aca="false">K132/D132</f>
        <v>18.4477383647476</v>
      </c>
      <c r="K132" s="165" t="n">
        <f aca="false">L132+M132+E132</f>
        <v>28765.005</v>
      </c>
      <c r="L132" s="165" t="n">
        <f aca="false">F132*1163</f>
        <v>0</v>
      </c>
      <c r="M132" s="165" t="n">
        <f aca="false">G132*9.5</f>
        <v>25834.015</v>
      </c>
      <c r="O132" s="20"/>
    </row>
    <row r="133" customFormat="false" ht="23.85" hidden="false" customHeight="false" outlineLevel="0" collapsed="false">
      <c r="A133" s="162" t="n">
        <v>13</v>
      </c>
      <c r="B133" s="91" t="s">
        <v>128</v>
      </c>
      <c r="C133" s="92"/>
      <c r="D133" s="163" t="n">
        <v>127.8</v>
      </c>
      <c r="E133" s="74" t="n">
        <v>484.88</v>
      </c>
      <c r="F133" s="69" t="n">
        <v>1.39</v>
      </c>
      <c r="G133" s="169"/>
      <c r="H133" s="69" t="n">
        <v>4</v>
      </c>
      <c r="I133" s="81"/>
      <c r="J133" s="166" t="n">
        <f aca="false">K133/D133</f>
        <v>16.4432707355243</v>
      </c>
      <c r="K133" s="165" t="n">
        <f aca="false">L133+M133+E133</f>
        <v>2101.45</v>
      </c>
      <c r="L133" s="165" t="n">
        <f aca="false">F133*1163</f>
        <v>1616.57</v>
      </c>
      <c r="M133" s="165" t="n">
        <f aca="false">G133*9.5</f>
        <v>0</v>
      </c>
      <c r="O133" s="20"/>
    </row>
    <row r="134" customFormat="false" ht="15" hidden="false" customHeight="false" outlineLevel="0" collapsed="false">
      <c r="A134" s="162" t="n">
        <v>14</v>
      </c>
      <c r="B134" s="91" t="s">
        <v>129</v>
      </c>
      <c r="C134" s="170"/>
      <c r="D134" s="171" t="n">
        <v>606.3</v>
      </c>
      <c r="E134" s="74" t="n">
        <v>4906.58</v>
      </c>
      <c r="F134" s="172"/>
      <c r="G134" s="81"/>
      <c r="H134" s="74" t="n">
        <v>28.05</v>
      </c>
      <c r="I134" s="69"/>
      <c r="J134" s="166" t="n">
        <f aca="false">K134/D134</f>
        <v>8.09266039914234</v>
      </c>
      <c r="K134" s="165" t="n">
        <f aca="false">L134+M134+E134</f>
        <v>4906.58</v>
      </c>
      <c r="L134" s="165" t="n">
        <f aca="false">F134*1163</f>
        <v>0</v>
      </c>
      <c r="M134" s="165" t="n">
        <f aca="false">G134*9.5</f>
        <v>0</v>
      </c>
      <c r="O134" s="20"/>
    </row>
    <row r="135" customFormat="false" ht="15" hidden="false" customHeight="false" outlineLevel="0" collapsed="false">
      <c r="A135" s="162" t="n">
        <v>15</v>
      </c>
      <c r="B135" s="91" t="s">
        <v>130</v>
      </c>
      <c r="C135" s="92" t="n">
        <v>10</v>
      </c>
      <c r="D135" s="92" t="n">
        <v>712.92</v>
      </c>
      <c r="E135" s="74" t="n">
        <v>1138.74</v>
      </c>
      <c r="F135" s="81"/>
      <c r="G135" s="81"/>
      <c r="H135" s="74" t="n">
        <v>26</v>
      </c>
      <c r="I135" s="81"/>
      <c r="J135" s="166" t="n">
        <f aca="false">K135/D135</f>
        <v>1.5972900185154</v>
      </c>
      <c r="K135" s="165" t="n">
        <f aca="false">L135+M135+E135</f>
        <v>1138.74</v>
      </c>
      <c r="L135" s="165" t="n">
        <f aca="false">F135*1163</f>
        <v>0</v>
      </c>
      <c r="M135" s="165" t="n">
        <f aca="false">G135*9.5</f>
        <v>0</v>
      </c>
      <c r="O135" s="20"/>
    </row>
    <row r="136" customFormat="false" ht="23.85" hidden="false" customHeight="false" outlineLevel="0" collapsed="false">
      <c r="A136" s="162" t="n">
        <v>16</v>
      </c>
      <c r="B136" s="91" t="s">
        <v>131</v>
      </c>
      <c r="C136" s="92" t="n">
        <v>30</v>
      </c>
      <c r="D136" s="163" t="n">
        <v>350</v>
      </c>
      <c r="E136" s="74" t="n">
        <v>395.49</v>
      </c>
      <c r="F136" s="81"/>
      <c r="G136" s="74" t="n">
        <v>78</v>
      </c>
      <c r="H136" s="81"/>
      <c r="I136" s="81"/>
      <c r="J136" s="166" t="n">
        <f aca="false">K136/D136</f>
        <v>3.24711428571429</v>
      </c>
      <c r="K136" s="165" t="n">
        <f aca="false">L136+M136+E136</f>
        <v>1136.49</v>
      </c>
      <c r="L136" s="165" t="n">
        <f aca="false">F136*1163</f>
        <v>0</v>
      </c>
      <c r="M136" s="165" t="n">
        <f aca="false">G136*9.5</f>
        <v>741</v>
      </c>
      <c r="O136" s="20"/>
    </row>
    <row r="137" customFormat="false" ht="23.85" hidden="false" customHeight="false" outlineLevel="0" collapsed="false">
      <c r="A137" s="162" t="n">
        <v>17</v>
      </c>
      <c r="B137" s="91" t="s">
        <v>132</v>
      </c>
      <c r="C137" s="92"/>
      <c r="D137" s="163" t="n">
        <v>1166.8</v>
      </c>
      <c r="E137" s="74" t="n">
        <v>13221.22</v>
      </c>
      <c r="F137" s="81"/>
      <c r="G137" s="169"/>
      <c r="H137" s="69" t="n">
        <v>59.2</v>
      </c>
      <c r="I137" s="81"/>
      <c r="J137" s="166" t="n">
        <f aca="false">K137/D137</f>
        <v>11.331179293795</v>
      </c>
      <c r="K137" s="165" t="n">
        <f aca="false">L137+M137+E137</f>
        <v>13221.22</v>
      </c>
      <c r="L137" s="165" t="n">
        <f aca="false">F137*1163</f>
        <v>0</v>
      </c>
      <c r="M137" s="165" t="n">
        <f aca="false">G137*9.5</f>
        <v>0</v>
      </c>
      <c r="O137" s="20"/>
    </row>
    <row r="138" customFormat="false" ht="23.85" hidden="false" customHeight="false" outlineLevel="0" collapsed="false">
      <c r="A138" s="162" t="n">
        <v>18</v>
      </c>
      <c r="B138" s="146" t="s">
        <v>133</v>
      </c>
      <c r="C138" s="92"/>
      <c r="D138" s="163" t="n">
        <v>270.2</v>
      </c>
      <c r="E138" s="74" t="n">
        <v>125.83</v>
      </c>
      <c r="F138" s="69" t="n">
        <v>4.33</v>
      </c>
      <c r="G138" s="169"/>
      <c r="H138" s="69" t="n">
        <v>2</v>
      </c>
      <c r="I138" s="81"/>
      <c r="J138" s="166" t="n">
        <f aca="false">K138/D138</f>
        <v>19.1029607698001</v>
      </c>
      <c r="K138" s="165" t="n">
        <f aca="false">L138+M138+E138</f>
        <v>5161.62</v>
      </c>
      <c r="L138" s="165" t="n">
        <f aca="false">F138*1163</f>
        <v>5035.79</v>
      </c>
      <c r="M138" s="165" t="n">
        <f aca="false">G138*9.5</f>
        <v>0</v>
      </c>
      <c r="O138" s="20"/>
    </row>
    <row r="139" customFormat="false" ht="15" hidden="false" customHeight="false" outlineLevel="0" collapsed="false">
      <c r="A139" s="173"/>
      <c r="B139" s="174" t="s">
        <v>66</v>
      </c>
      <c r="C139" s="175" t="n">
        <f aca="false">SUM(C121:C138)</f>
        <v>2451</v>
      </c>
      <c r="D139" s="175" t="n">
        <f aca="false">SUM(D121:D138)</f>
        <v>13779.66</v>
      </c>
      <c r="E139" s="176" t="n">
        <f aca="false">SUM(E121:E138)</f>
        <v>55391.27</v>
      </c>
      <c r="F139" s="176" t="n">
        <f aca="false">SUM(F121:F138)</f>
        <v>85.62</v>
      </c>
      <c r="G139" s="176" t="n">
        <f aca="false">SUM(G121:G138)</f>
        <v>14524.48</v>
      </c>
      <c r="H139" s="176" t="n">
        <f aca="false">SUM(H121:H138)</f>
        <v>489.06</v>
      </c>
      <c r="I139" s="176" t="n">
        <f aca="false">SUM(I121:I138)</f>
        <v>0</v>
      </c>
      <c r="J139" s="177"/>
      <c r="K139" s="177"/>
      <c r="L139" s="177"/>
      <c r="M139" s="178"/>
      <c r="O139" s="20"/>
    </row>
    <row r="140" customFormat="false" ht="15" hidden="false" customHeight="false" outlineLevel="0" collapsed="false">
      <c r="A140" s="173"/>
      <c r="B140" s="174" t="s">
        <v>67</v>
      </c>
      <c r="C140" s="175"/>
      <c r="D140" s="175"/>
      <c r="E140" s="176"/>
      <c r="F140" s="176"/>
      <c r="G140" s="176"/>
      <c r="H140" s="176"/>
      <c r="I140" s="178"/>
      <c r="J140" s="179" t="n">
        <f aca="false">SUM(J121:J138)/18</f>
        <v>27.7555946891878</v>
      </c>
      <c r="K140" s="178"/>
      <c r="L140" s="178"/>
      <c r="M140" s="178"/>
      <c r="O140" s="20"/>
    </row>
    <row r="141" customFormat="false" ht="15" hidden="false" customHeight="false" outlineLevel="0" collapsed="false">
      <c r="A141" s="125"/>
      <c r="B141" s="125"/>
      <c r="C141" s="125"/>
      <c r="D141" s="125"/>
      <c r="E141" s="124"/>
      <c r="F141" s="124"/>
      <c r="G141" s="124"/>
      <c r="H141" s="124"/>
      <c r="I141" s="124"/>
      <c r="J141" s="124"/>
      <c r="K141" s="124"/>
      <c r="L141" s="124"/>
      <c r="M141" s="124"/>
      <c r="O141" s="20"/>
    </row>
    <row r="142" customFormat="false" ht="15" hidden="false" customHeight="false" outlineLevel="0" collapsed="false">
      <c r="A142" s="125"/>
      <c r="B142" s="125"/>
      <c r="C142" s="125"/>
      <c r="D142" s="125"/>
      <c r="E142" s="124"/>
      <c r="F142" s="124"/>
      <c r="G142" s="124"/>
      <c r="H142" s="124"/>
      <c r="I142" s="124"/>
      <c r="J142" s="124"/>
      <c r="K142" s="124"/>
      <c r="L142" s="124"/>
      <c r="M142" s="124"/>
      <c r="O142" s="20"/>
    </row>
    <row r="143" customFormat="false" ht="13.5" hidden="false" customHeight="true" outlineLevel="0" collapsed="false">
      <c r="A143" s="126" t="s">
        <v>1</v>
      </c>
      <c r="B143" s="127" t="s">
        <v>2</v>
      </c>
      <c r="C143" s="127" t="s">
        <v>3</v>
      </c>
      <c r="D143" s="127" t="s">
        <v>4</v>
      </c>
      <c r="E143" s="126" t="s">
        <v>5</v>
      </c>
      <c r="F143" s="126"/>
      <c r="G143" s="126"/>
      <c r="H143" s="126"/>
      <c r="I143" s="126"/>
      <c r="J143" s="127" t="s">
        <v>6</v>
      </c>
      <c r="K143" s="127" t="s">
        <v>7</v>
      </c>
      <c r="L143" s="127"/>
      <c r="M143" s="127"/>
      <c r="O143" s="20"/>
    </row>
    <row r="144" customFormat="false" ht="45" hidden="false" customHeight="true" outlineLevel="0" collapsed="false">
      <c r="A144" s="126"/>
      <c r="B144" s="127"/>
      <c r="C144" s="127"/>
      <c r="D144" s="127"/>
      <c r="E144" s="126" t="s">
        <v>8</v>
      </c>
      <c r="F144" s="126" t="s">
        <v>9</v>
      </c>
      <c r="G144" s="126" t="s">
        <v>10</v>
      </c>
      <c r="H144" s="126" t="s">
        <v>11</v>
      </c>
      <c r="I144" s="126" t="s">
        <v>12</v>
      </c>
      <c r="J144" s="127"/>
      <c r="K144" s="127" t="s">
        <v>13</v>
      </c>
      <c r="L144" s="127" t="s">
        <v>14</v>
      </c>
      <c r="M144" s="127" t="s">
        <v>15</v>
      </c>
      <c r="O144" s="20"/>
    </row>
    <row r="145" customFormat="false" ht="15" hidden="false" customHeight="false" outlineLevel="0" collapsed="false">
      <c r="A145" s="161" t="s">
        <v>134</v>
      </c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O145" s="20"/>
    </row>
    <row r="146" customFormat="false" ht="35.05" hidden="false" customHeight="false" outlineLevel="0" collapsed="false">
      <c r="A146" s="180" t="n">
        <v>1</v>
      </c>
      <c r="B146" s="91" t="s">
        <v>135</v>
      </c>
      <c r="C146" s="92" t="n">
        <v>756</v>
      </c>
      <c r="D146" s="92" t="n">
        <v>5466</v>
      </c>
      <c r="E146" s="74" t="n">
        <v>7792.83</v>
      </c>
      <c r="F146" s="74" t="n">
        <v>469.33</v>
      </c>
      <c r="G146" s="81"/>
      <c r="H146" s="74" t="n">
        <v>182.15</v>
      </c>
      <c r="I146" s="81"/>
      <c r="J146" s="93" t="n">
        <f aca="false">K146/D146</f>
        <v>101.284965239663</v>
      </c>
      <c r="K146" s="76" t="n">
        <f aca="false">L146+M146+E146</f>
        <v>553623.62</v>
      </c>
      <c r="L146" s="76" t="n">
        <f aca="false">F146*1163</f>
        <v>545830.79</v>
      </c>
      <c r="M146" s="76" t="n">
        <f aca="false">G146*9.5</f>
        <v>0</v>
      </c>
      <c r="O146" s="20"/>
    </row>
    <row r="147" customFormat="false" ht="23.85" hidden="false" customHeight="false" outlineLevel="0" collapsed="false">
      <c r="A147" s="180" t="n">
        <v>2</v>
      </c>
      <c r="B147" s="94" t="s">
        <v>136</v>
      </c>
      <c r="C147" s="92" t="n">
        <v>810</v>
      </c>
      <c r="D147" s="92" t="n">
        <v>11225.1</v>
      </c>
      <c r="E147" s="74" t="n">
        <v>24250.7</v>
      </c>
      <c r="F147" s="74" t="n">
        <v>213.16</v>
      </c>
      <c r="G147" s="74" t="n">
        <v>5044.22</v>
      </c>
      <c r="H147" s="74" t="n">
        <v>817.72</v>
      </c>
      <c r="I147" s="81"/>
      <c r="J147" s="93" t="n">
        <f aca="false">K147/D147</f>
        <v>28.5143000953221</v>
      </c>
      <c r="K147" s="76" t="n">
        <f aca="false">L147+M147+E147</f>
        <v>320075.87</v>
      </c>
      <c r="L147" s="76" t="n">
        <f aca="false">F147*1163</f>
        <v>247905.08</v>
      </c>
      <c r="M147" s="76" t="n">
        <f aca="false">G147*9.5</f>
        <v>47920.09</v>
      </c>
      <c r="O147" s="20"/>
    </row>
    <row r="148" customFormat="false" ht="23.85" hidden="false" customHeight="false" outlineLevel="0" collapsed="false">
      <c r="A148" s="180" t="n">
        <v>3</v>
      </c>
      <c r="B148" s="91" t="s">
        <v>137</v>
      </c>
      <c r="C148" s="92" t="n">
        <v>50</v>
      </c>
      <c r="D148" s="92" t="n">
        <v>391</v>
      </c>
      <c r="E148" s="74" t="n">
        <v>654.95</v>
      </c>
      <c r="F148" s="172"/>
      <c r="G148" s="69" t="n">
        <v>1738.17</v>
      </c>
      <c r="H148" s="169"/>
      <c r="I148" s="169"/>
      <c r="J148" s="93" t="n">
        <f aca="false">K148/D148</f>
        <v>43.9068158567775</v>
      </c>
      <c r="K148" s="76" t="n">
        <f aca="false">L148+M148+E148</f>
        <v>17167.565</v>
      </c>
      <c r="L148" s="76" t="n">
        <f aca="false">F148*1163</f>
        <v>0</v>
      </c>
      <c r="M148" s="76" t="n">
        <f aca="false">G148*9.5</f>
        <v>16512.615</v>
      </c>
      <c r="O148" s="20"/>
    </row>
    <row r="149" customFormat="false" ht="23.85" hidden="false" customHeight="false" outlineLevel="0" collapsed="false">
      <c r="A149" s="180" t="n">
        <v>4</v>
      </c>
      <c r="B149" s="91" t="s">
        <v>138</v>
      </c>
      <c r="C149" s="92" t="n">
        <v>40</v>
      </c>
      <c r="D149" s="92" t="n">
        <v>193</v>
      </c>
      <c r="E149" s="74" t="n">
        <v>618.04</v>
      </c>
      <c r="F149" s="172"/>
      <c r="G149" s="69" t="n">
        <v>509.33</v>
      </c>
      <c r="H149" s="74" t="n">
        <v>2</v>
      </c>
      <c r="I149" s="169"/>
      <c r="J149" s="93" t="n">
        <f aca="false">K149/D149</f>
        <v>28.2729274611399</v>
      </c>
      <c r="K149" s="76" t="n">
        <f aca="false">L149+M149+E149</f>
        <v>5456.675</v>
      </c>
      <c r="L149" s="76" t="n">
        <f aca="false">F149*1163</f>
        <v>0</v>
      </c>
      <c r="M149" s="76" t="n">
        <f aca="false">G149*9.5</f>
        <v>4838.635</v>
      </c>
      <c r="O149" s="20"/>
    </row>
    <row r="150" customFormat="false" ht="35.05" hidden="false" customHeight="false" outlineLevel="0" collapsed="false">
      <c r="A150" s="180" t="n">
        <v>5</v>
      </c>
      <c r="B150" s="91" t="s">
        <v>139</v>
      </c>
      <c r="C150" s="95" t="n">
        <v>135</v>
      </c>
      <c r="D150" s="92" t="n">
        <v>845</v>
      </c>
      <c r="E150" s="74" t="n">
        <v>3525.3</v>
      </c>
      <c r="F150" s="74" t="n">
        <v>14.85</v>
      </c>
      <c r="G150" s="81"/>
      <c r="H150" s="74" t="n">
        <v>19.88</v>
      </c>
      <c r="I150" s="74" t="n">
        <v>7.12</v>
      </c>
      <c r="J150" s="93" t="n">
        <f aca="false">K150/D150</f>
        <v>24.6104733727811</v>
      </c>
      <c r="K150" s="76" t="n">
        <f aca="false">L150+M150+E150</f>
        <v>20795.85</v>
      </c>
      <c r="L150" s="76" t="n">
        <f aca="false">F150*1163</f>
        <v>17270.55</v>
      </c>
      <c r="M150" s="76" t="n">
        <f aca="false">G150*9.5</f>
        <v>0</v>
      </c>
      <c r="O150" s="20"/>
    </row>
    <row r="151" customFormat="false" ht="35.05" hidden="false" customHeight="false" outlineLevel="0" collapsed="false">
      <c r="A151" s="180" t="n">
        <v>6</v>
      </c>
      <c r="B151" s="94" t="s">
        <v>140</v>
      </c>
      <c r="C151" s="92" t="n">
        <v>761</v>
      </c>
      <c r="D151" s="92" t="n">
        <v>2193</v>
      </c>
      <c r="E151" s="74" t="n">
        <v>3880.37</v>
      </c>
      <c r="F151" s="74" t="n">
        <v>160.9</v>
      </c>
      <c r="G151" s="81"/>
      <c r="H151" s="74" t="n">
        <v>72.76</v>
      </c>
      <c r="I151" s="69" t="n">
        <v>3</v>
      </c>
      <c r="J151" s="93" t="n">
        <f aca="false">K151/D151</f>
        <v>87.098527131783</v>
      </c>
      <c r="K151" s="76" t="n">
        <f aca="false">L151+M151+E151</f>
        <v>191007.07</v>
      </c>
      <c r="L151" s="76" t="n">
        <f aca="false">F151*1163</f>
        <v>187126.7</v>
      </c>
      <c r="M151" s="76" t="n">
        <f aca="false">G151*9.5</f>
        <v>0</v>
      </c>
      <c r="O151" s="20"/>
    </row>
    <row r="152" customFormat="false" ht="23.85" hidden="false" customHeight="false" outlineLevel="0" collapsed="false">
      <c r="A152" s="180" t="n">
        <v>7</v>
      </c>
      <c r="B152" s="91" t="s">
        <v>141</v>
      </c>
      <c r="C152" s="92" t="n">
        <v>125</v>
      </c>
      <c r="D152" s="92" t="n">
        <v>616.3</v>
      </c>
      <c r="E152" s="74" t="n">
        <v>1547.91</v>
      </c>
      <c r="F152" s="74" t="n">
        <v>12</v>
      </c>
      <c r="G152" s="81"/>
      <c r="H152" s="74" t="n">
        <v>17</v>
      </c>
      <c r="I152" s="169"/>
      <c r="J152" s="93" t="n">
        <f aca="false">K152/D152</f>
        <v>25.1564335550868</v>
      </c>
      <c r="K152" s="76" t="n">
        <f aca="false">L152+M152+E152</f>
        <v>15503.91</v>
      </c>
      <c r="L152" s="76" t="n">
        <f aca="false">F152*1163</f>
        <v>13956</v>
      </c>
      <c r="M152" s="76" t="n">
        <f aca="false">G152*9.5</f>
        <v>0</v>
      </c>
      <c r="O152" s="20"/>
    </row>
    <row r="153" customFormat="false" ht="35.05" hidden="false" customHeight="false" outlineLevel="0" collapsed="false">
      <c r="A153" s="180" t="n">
        <v>8</v>
      </c>
      <c r="B153" s="94" t="s">
        <v>142</v>
      </c>
      <c r="C153" s="92" t="n">
        <v>1995</v>
      </c>
      <c r="D153" s="92" t="n">
        <v>25949</v>
      </c>
      <c r="E153" s="74" t="n">
        <v>34312.7</v>
      </c>
      <c r="F153" s="74" t="n">
        <v>458.81</v>
      </c>
      <c r="G153" s="81"/>
      <c r="H153" s="74" t="n">
        <v>3677.97</v>
      </c>
      <c r="I153" s="81"/>
      <c r="J153" s="93" t="n">
        <f aca="false">K153/D153</f>
        <v>21.8855728544453</v>
      </c>
      <c r="K153" s="76" t="n">
        <f aca="false">L153+M153+E153</f>
        <v>567908.73</v>
      </c>
      <c r="L153" s="76" t="n">
        <f aca="false">F153*1163</f>
        <v>533596.03</v>
      </c>
      <c r="M153" s="76" t="n">
        <f aca="false">G153*9.5</f>
        <v>0</v>
      </c>
      <c r="O153" s="20"/>
    </row>
    <row r="154" customFormat="false" ht="46.25" hidden="false" customHeight="false" outlineLevel="0" collapsed="false">
      <c r="A154" s="180" t="n">
        <v>9</v>
      </c>
      <c r="B154" s="94" t="s">
        <v>143</v>
      </c>
      <c r="C154" s="92" t="n">
        <v>1031</v>
      </c>
      <c r="D154" s="92" t="n">
        <v>5112</v>
      </c>
      <c r="E154" s="74" t="n">
        <v>12993.33</v>
      </c>
      <c r="F154" s="74" t="n">
        <v>91.4</v>
      </c>
      <c r="G154" s="81"/>
      <c r="H154" s="74" t="n">
        <v>216.28</v>
      </c>
      <c r="I154" s="81"/>
      <c r="J154" s="93" t="n">
        <f aca="false">K154/D154</f>
        <v>23.3355888106416</v>
      </c>
      <c r="K154" s="76" t="n">
        <f aca="false">L154+M154+E154</f>
        <v>119291.53</v>
      </c>
      <c r="L154" s="76" t="n">
        <f aca="false">F154*1163</f>
        <v>106298.2</v>
      </c>
      <c r="M154" s="76" t="n">
        <f aca="false">G154*9.5</f>
        <v>0</v>
      </c>
      <c r="O154" s="20"/>
    </row>
    <row r="155" customFormat="false" ht="23.85" hidden="false" customHeight="false" outlineLevel="0" collapsed="false">
      <c r="A155" s="180" t="n">
        <v>10</v>
      </c>
      <c r="B155" s="94" t="s">
        <v>144</v>
      </c>
      <c r="C155" s="92" t="n">
        <v>1125</v>
      </c>
      <c r="D155" s="92" t="n">
        <v>8890</v>
      </c>
      <c r="E155" s="74" t="n">
        <v>4837</v>
      </c>
      <c r="F155" s="74" t="n">
        <v>170.52</v>
      </c>
      <c r="G155" s="81"/>
      <c r="H155" s="74" t="n">
        <v>223.12</v>
      </c>
      <c r="I155" s="69" t="n">
        <v>16.11</v>
      </c>
      <c r="J155" s="93" t="n">
        <f aca="false">K155/D155</f>
        <v>22.8517165354331</v>
      </c>
      <c r="K155" s="76" t="n">
        <f aca="false">L155+M155+E155</f>
        <v>203151.76</v>
      </c>
      <c r="L155" s="76" t="n">
        <f aca="false">F155*1163</f>
        <v>198314.76</v>
      </c>
      <c r="M155" s="76" t="n">
        <f aca="false">G155*9.5</f>
        <v>0</v>
      </c>
      <c r="O155" s="20"/>
    </row>
    <row r="156" customFormat="false" ht="35.05" hidden="false" customHeight="false" outlineLevel="0" collapsed="false">
      <c r="A156" s="180" t="n">
        <v>11</v>
      </c>
      <c r="B156" s="94" t="s">
        <v>145</v>
      </c>
      <c r="C156" s="92" t="n">
        <v>910</v>
      </c>
      <c r="D156" s="92" t="n">
        <v>2539.5</v>
      </c>
      <c r="E156" s="74" t="n">
        <v>8939.84</v>
      </c>
      <c r="F156" s="74" t="n">
        <v>15.51</v>
      </c>
      <c r="G156" s="74" t="n">
        <v>7.38</v>
      </c>
      <c r="H156" s="74" t="n">
        <v>155.86</v>
      </c>
      <c r="I156" s="69" t="n">
        <v>31.99</v>
      </c>
      <c r="J156" s="93" t="n">
        <f aca="false">K156/D156</f>
        <v>10.6509470368183</v>
      </c>
      <c r="K156" s="76" t="n">
        <f aca="false">L156+M156+E156</f>
        <v>27048.08</v>
      </c>
      <c r="L156" s="76" t="n">
        <f aca="false">F156*1163</f>
        <v>18038.13</v>
      </c>
      <c r="M156" s="76" t="n">
        <f aca="false">G156*9.5</f>
        <v>70.11</v>
      </c>
      <c r="O156" s="20"/>
    </row>
    <row r="157" customFormat="false" ht="23.85" hidden="false" customHeight="false" outlineLevel="0" collapsed="false">
      <c r="A157" s="180" t="n">
        <v>12</v>
      </c>
      <c r="B157" s="94" t="s">
        <v>146</v>
      </c>
      <c r="C157" s="92" t="n">
        <v>130</v>
      </c>
      <c r="D157" s="92" t="n">
        <v>2840.4</v>
      </c>
      <c r="E157" s="69" t="n">
        <v>10451.82</v>
      </c>
      <c r="F157" s="81"/>
      <c r="G157" s="81"/>
      <c r="H157" s="74" t="n">
        <v>154.4</v>
      </c>
      <c r="I157" s="81"/>
      <c r="J157" s="93" t="n">
        <f aca="false">K157/D157</f>
        <v>3.67970004224757</v>
      </c>
      <c r="K157" s="76" t="n">
        <f aca="false">L157+M157+E157</f>
        <v>10451.82</v>
      </c>
      <c r="L157" s="76" t="n">
        <f aca="false">F157*1163</f>
        <v>0</v>
      </c>
      <c r="M157" s="76" t="n">
        <f aca="false">G157*9.5</f>
        <v>0</v>
      </c>
      <c r="O157" s="20"/>
    </row>
    <row r="158" customFormat="false" ht="23.85" hidden="false" customHeight="false" outlineLevel="0" collapsed="false">
      <c r="A158" s="180" t="n">
        <v>13</v>
      </c>
      <c r="B158" s="91" t="s">
        <v>147</v>
      </c>
      <c r="C158" s="92" t="n">
        <v>50</v>
      </c>
      <c r="D158" s="92" t="n">
        <v>241</v>
      </c>
      <c r="E158" s="74" t="n">
        <v>774.31</v>
      </c>
      <c r="F158" s="172"/>
      <c r="G158" s="81"/>
      <c r="H158" s="74" t="n">
        <v>7.13</v>
      </c>
      <c r="I158" s="169"/>
      <c r="J158" s="93" t="n">
        <f aca="false">K158/D158</f>
        <v>3.21290456431535</v>
      </c>
      <c r="K158" s="76" t="n">
        <f aca="false">L158+M158+E158</f>
        <v>774.31</v>
      </c>
      <c r="L158" s="76" t="n">
        <f aca="false">F158*1163</f>
        <v>0</v>
      </c>
      <c r="M158" s="76" t="n">
        <f aca="false">G158*9.5</f>
        <v>0</v>
      </c>
      <c r="O158" s="20"/>
    </row>
    <row r="159" customFormat="false" ht="35.05" hidden="false" customHeight="false" outlineLevel="0" collapsed="false">
      <c r="A159" s="180" t="n">
        <v>14</v>
      </c>
      <c r="B159" s="91" t="s">
        <v>148</v>
      </c>
      <c r="C159" s="92" t="n">
        <v>35</v>
      </c>
      <c r="D159" s="92" t="n">
        <v>217</v>
      </c>
      <c r="E159" s="74"/>
      <c r="F159" s="172"/>
      <c r="G159" s="81"/>
      <c r="H159" s="74"/>
      <c r="I159" s="169"/>
      <c r="J159" s="93" t="n">
        <f aca="false">K159/D159</f>
        <v>0</v>
      </c>
      <c r="K159" s="76" t="n">
        <f aca="false">L159+M159+E159</f>
        <v>0</v>
      </c>
      <c r="L159" s="76" t="n">
        <f aca="false">F159*1163</f>
        <v>0</v>
      </c>
      <c r="M159" s="76" t="n">
        <f aca="false">G159*9.5</f>
        <v>0</v>
      </c>
      <c r="O159" s="20"/>
    </row>
    <row r="160" customFormat="false" ht="15" hidden="false" customHeight="false" outlineLevel="0" collapsed="false">
      <c r="A160" s="173"/>
      <c r="B160" s="174" t="s">
        <v>66</v>
      </c>
      <c r="C160" s="175" t="n">
        <f aca="false">SUM(C146:C159)</f>
        <v>7953</v>
      </c>
      <c r="D160" s="175" t="n">
        <f aca="false">SUM(D146:D159)</f>
        <v>66718.3</v>
      </c>
      <c r="E160" s="175" t="n">
        <f aca="false">SUM(E146:E159)</f>
        <v>114579.1</v>
      </c>
      <c r="F160" s="175" t="n">
        <f aca="false">SUM(F146:F159)</f>
        <v>1606.48</v>
      </c>
      <c r="G160" s="175" t="n">
        <f aca="false">SUM(G146:G159)</f>
        <v>7299.1</v>
      </c>
      <c r="H160" s="175" t="n">
        <f aca="false">SUM(H146:H159)</f>
        <v>5546.27</v>
      </c>
      <c r="I160" s="175" t="n">
        <f aca="false">SUM(I146:I159)</f>
        <v>58.22</v>
      </c>
      <c r="J160" s="178"/>
      <c r="K160" s="178"/>
      <c r="L160" s="178"/>
      <c r="M160" s="178"/>
      <c r="O160" s="96"/>
    </row>
    <row r="161" customFormat="false" ht="15" hidden="false" customHeight="false" outlineLevel="0" collapsed="false">
      <c r="A161" s="173"/>
      <c r="B161" s="174" t="s">
        <v>67</v>
      </c>
      <c r="C161" s="175"/>
      <c r="D161" s="175"/>
      <c r="E161" s="176"/>
      <c r="F161" s="176"/>
      <c r="G161" s="176"/>
      <c r="H161" s="176"/>
      <c r="I161" s="181"/>
      <c r="J161" s="181" t="n">
        <f aca="false">SUM(J146:J158)/13</f>
        <v>32.6508363504965</v>
      </c>
      <c r="K161" s="178"/>
      <c r="L161" s="178"/>
      <c r="M161" s="178"/>
      <c r="O161" s="96"/>
    </row>
    <row r="162" customFormat="false" ht="15" hidden="false" customHeight="false" outlineLevel="0" collapsed="false">
      <c r="A162" s="125"/>
      <c r="B162" s="125"/>
      <c r="C162" s="156"/>
      <c r="D162" s="156"/>
      <c r="E162" s="157"/>
      <c r="F162" s="157"/>
      <c r="G162" s="157"/>
      <c r="H162" s="157"/>
      <c r="I162" s="157"/>
      <c r="J162" s="156"/>
      <c r="K162" s="159"/>
      <c r="L162" s="159"/>
      <c r="M162" s="159"/>
      <c r="O162" s="96"/>
    </row>
    <row r="163" customFormat="false" ht="15" hidden="true" customHeight="false" outlineLevel="0" collapsed="false">
      <c r="A163" s="125"/>
      <c r="B163" s="125"/>
      <c r="C163" s="156"/>
      <c r="D163" s="156"/>
      <c r="E163" s="157"/>
      <c r="F163" s="157"/>
      <c r="G163" s="157"/>
      <c r="H163" s="157"/>
      <c r="I163" s="157"/>
      <c r="J163" s="156"/>
      <c r="K163" s="159"/>
      <c r="L163" s="159"/>
      <c r="M163" s="159"/>
      <c r="O163" s="96"/>
    </row>
    <row r="164" customFormat="false" ht="15" hidden="true" customHeight="false" outlineLevel="0" collapsed="false">
      <c r="A164" s="125"/>
      <c r="B164" s="125"/>
      <c r="C164" s="156"/>
      <c r="D164" s="156"/>
      <c r="E164" s="157"/>
      <c r="F164" s="157"/>
      <c r="G164" s="157"/>
      <c r="H164" s="157"/>
      <c r="I164" s="157"/>
      <c r="J164" s="156"/>
      <c r="K164" s="159"/>
      <c r="L164" s="159"/>
      <c r="M164" s="159"/>
      <c r="O164" s="96"/>
    </row>
    <row r="165" customFormat="false" ht="15" hidden="false" customHeight="false" outlineLevel="0" collapsed="false">
      <c r="A165" s="125"/>
      <c r="B165" s="125"/>
      <c r="C165" s="125"/>
      <c r="D165" s="125"/>
      <c r="E165" s="124"/>
      <c r="F165" s="124"/>
      <c r="G165" s="124"/>
      <c r="H165" s="157"/>
      <c r="I165" s="157"/>
      <c r="J165" s="156"/>
      <c r="K165" s="124"/>
      <c r="L165" s="124"/>
      <c r="M165" s="124"/>
      <c r="O165" s="96"/>
    </row>
    <row r="166" customFormat="false" ht="15" hidden="false" customHeight="false" outlineLevel="0" collapsed="false">
      <c r="A166" s="125"/>
      <c r="B166" s="125"/>
      <c r="C166" s="125"/>
      <c r="D166" s="125"/>
      <c r="E166" s="124"/>
      <c r="F166" s="124"/>
      <c r="G166" s="124"/>
      <c r="H166" s="157"/>
      <c r="I166" s="157"/>
      <c r="J166" s="156"/>
      <c r="K166" s="124"/>
      <c r="L166" s="124"/>
      <c r="M166" s="124"/>
      <c r="O166" s="96"/>
    </row>
    <row r="167" customFormat="false" ht="15" hidden="false" customHeight="false" outlineLevel="0" collapsed="false">
      <c r="A167" s="125"/>
      <c r="B167" s="125"/>
      <c r="C167" s="125"/>
      <c r="D167" s="125"/>
      <c r="E167" s="124"/>
      <c r="F167" s="124"/>
      <c r="G167" s="124"/>
      <c r="H167" s="157"/>
      <c r="I167" s="157"/>
      <c r="J167" s="156"/>
      <c r="K167" s="124"/>
      <c r="L167" s="124"/>
      <c r="M167" s="124"/>
      <c r="O167" s="96"/>
    </row>
    <row r="168" customFormat="false" ht="13.5" hidden="false" customHeight="true" outlineLevel="0" collapsed="false">
      <c r="A168" s="126" t="s">
        <v>1</v>
      </c>
      <c r="B168" s="127" t="s">
        <v>2</v>
      </c>
      <c r="C168" s="127" t="s">
        <v>3</v>
      </c>
      <c r="D168" s="127" t="s">
        <v>4</v>
      </c>
      <c r="E168" s="126" t="s">
        <v>5</v>
      </c>
      <c r="F168" s="126"/>
      <c r="G168" s="126"/>
      <c r="H168" s="126"/>
      <c r="I168" s="126"/>
      <c r="J168" s="127" t="s">
        <v>6</v>
      </c>
      <c r="K168" s="127" t="s">
        <v>7</v>
      </c>
      <c r="L168" s="127"/>
      <c r="M168" s="127"/>
      <c r="O168" s="96"/>
    </row>
    <row r="169" customFormat="false" ht="45.75" hidden="false" customHeight="true" outlineLevel="0" collapsed="false">
      <c r="A169" s="126"/>
      <c r="B169" s="127"/>
      <c r="C169" s="127"/>
      <c r="D169" s="127"/>
      <c r="E169" s="126" t="s">
        <v>8</v>
      </c>
      <c r="F169" s="126" t="s">
        <v>9</v>
      </c>
      <c r="G169" s="126" t="s">
        <v>10</v>
      </c>
      <c r="H169" s="126" t="s">
        <v>11</v>
      </c>
      <c r="I169" s="126" t="s">
        <v>12</v>
      </c>
      <c r="J169" s="127"/>
      <c r="K169" s="127" t="s">
        <v>13</v>
      </c>
      <c r="L169" s="127" t="s">
        <v>14</v>
      </c>
      <c r="M169" s="127" t="s">
        <v>15</v>
      </c>
      <c r="O169" s="96"/>
    </row>
    <row r="170" customFormat="false" ht="15" hidden="false" customHeight="false" outlineLevel="0" collapsed="false">
      <c r="A170" s="161" t="s">
        <v>149</v>
      </c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O170" s="96"/>
    </row>
    <row r="171" customFormat="false" ht="15" hidden="false" customHeight="false" outlineLevel="0" collapsed="false">
      <c r="A171" s="162" t="n">
        <v>1</v>
      </c>
      <c r="B171" s="91" t="s">
        <v>150</v>
      </c>
      <c r="C171" s="92" t="n">
        <v>50</v>
      </c>
      <c r="D171" s="92" t="n">
        <v>122.1</v>
      </c>
      <c r="E171" s="74" t="n">
        <v>4711.02</v>
      </c>
      <c r="F171" s="172"/>
      <c r="G171" s="172"/>
      <c r="H171" s="172"/>
      <c r="I171" s="172"/>
      <c r="J171" s="182" t="n">
        <f aca="false">K171/D171</f>
        <v>38.5832923832924</v>
      </c>
      <c r="K171" s="183" t="n">
        <f aca="false">L171+M171+E171</f>
        <v>4711.02</v>
      </c>
      <c r="L171" s="184" t="n">
        <f aca="false">F171*1163</f>
        <v>0</v>
      </c>
      <c r="M171" s="184" t="n">
        <f aca="false">G171*9.5</f>
        <v>0</v>
      </c>
      <c r="O171" s="96"/>
    </row>
    <row r="172" customFormat="false" ht="23.85" hidden="false" customHeight="false" outlineLevel="0" collapsed="false">
      <c r="A172" s="162" t="n">
        <v>2</v>
      </c>
      <c r="B172" s="91" t="s">
        <v>151</v>
      </c>
      <c r="C172" s="92" t="n">
        <v>50</v>
      </c>
      <c r="D172" s="92" t="n">
        <v>426.8</v>
      </c>
      <c r="E172" s="74" t="n">
        <v>459.04</v>
      </c>
      <c r="F172" s="74" t="n">
        <v>13.05</v>
      </c>
      <c r="G172" s="172"/>
      <c r="H172" s="74" t="n">
        <v>4.2</v>
      </c>
      <c r="I172" s="74" t="n">
        <v>2</v>
      </c>
      <c r="J172" s="182" t="n">
        <f aca="false">K172/D172</f>
        <v>36.6358716026242</v>
      </c>
      <c r="K172" s="183" t="n">
        <f aca="false">L172+M172+E172</f>
        <v>15636.19</v>
      </c>
      <c r="L172" s="183" t="n">
        <f aca="false">F172*1163</f>
        <v>15177.15</v>
      </c>
      <c r="M172" s="184" t="n">
        <f aca="false">G172*9.5</f>
        <v>0</v>
      </c>
      <c r="O172" s="96"/>
    </row>
    <row r="173" customFormat="false" ht="15" hidden="false" customHeight="false" outlineLevel="0" collapsed="false">
      <c r="A173" s="162" t="n">
        <v>3</v>
      </c>
      <c r="B173" s="91" t="s">
        <v>152</v>
      </c>
      <c r="C173" s="92" t="n">
        <v>90</v>
      </c>
      <c r="D173" s="92" t="n">
        <v>761.3</v>
      </c>
      <c r="E173" s="74" t="n">
        <v>426.13</v>
      </c>
      <c r="F173" s="74" t="n">
        <v>17.5</v>
      </c>
      <c r="G173" s="172"/>
      <c r="H173" s="74" t="n">
        <v>8.82</v>
      </c>
      <c r="I173" s="74" t="n">
        <v>1</v>
      </c>
      <c r="J173" s="182" t="n">
        <f aca="false">K173/D173</f>
        <v>27.2936161828451</v>
      </c>
      <c r="K173" s="183" t="n">
        <f aca="false">L173+M173+E173</f>
        <v>20778.63</v>
      </c>
      <c r="L173" s="184" t="n">
        <f aca="false">F173*1163</f>
        <v>20352.5</v>
      </c>
      <c r="M173" s="184" t="n">
        <f aca="false">G173*9.5</f>
        <v>0</v>
      </c>
      <c r="O173" s="96"/>
    </row>
    <row r="174" customFormat="false" ht="15" hidden="false" customHeight="false" outlineLevel="0" collapsed="false">
      <c r="A174" s="162" t="n">
        <v>4</v>
      </c>
      <c r="B174" s="91" t="s">
        <v>153</v>
      </c>
      <c r="C174" s="92" t="n">
        <v>13</v>
      </c>
      <c r="D174" s="92" t="n">
        <v>273.5</v>
      </c>
      <c r="E174" s="74" t="n">
        <v>5265.55</v>
      </c>
      <c r="F174" s="172"/>
      <c r="G174" s="172"/>
      <c r="H174" s="74" t="n">
        <v>7.02</v>
      </c>
      <c r="I174" s="151"/>
      <c r="J174" s="182" t="n">
        <f aca="false">K174/D174</f>
        <v>19.2524680073126</v>
      </c>
      <c r="K174" s="183" t="n">
        <f aca="false">L174+M174+E174</f>
        <v>5265.55</v>
      </c>
      <c r="L174" s="184" t="n">
        <f aca="false">F174*1163</f>
        <v>0</v>
      </c>
      <c r="M174" s="184" t="n">
        <f aca="false">G174*9.5</f>
        <v>0</v>
      </c>
      <c r="O174" s="96"/>
    </row>
    <row r="175" customFormat="false" ht="23.85" hidden="false" customHeight="false" outlineLevel="0" collapsed="false">
      <c r="A175" s="162" t="n">
        <v>5</v>
      </c>
      <c r="B175" s="91" t="s">
        <v>154</v>
      </c>
      <c r="C175" s="92" t="n">
        <v>28</v>
      </c>
      <c r="D175" s="92" t="n">
        <v>150</v>
      </c>
      <c r="E175" s="74" t="n">
        <v>3273.51</v>
      </c>
      <c r="F175" s="172"/>
      <c r="G175" s="172"/>
      <c r="H175" s="172"/>
      <c r="I175" s="151"/>
      <c r="J175" s="182" t="n">
        <f aca="false">K175/D175</f>
        <v>21.8234</v>
      </c>
      <c r="K175" s="183" t="n">
        <f aca="false">L175+M175+E175</f>
        <v>3273.51</v>
      </c>
      <c r="L175" s="184" t="n">
        <f aca="false">F175*1163</f>
        <v>0</v>
      </c>
      <c r="M175" s="184" t="n">
        <f aca="false">G175*9.5</f>
        <v>0</v>
      </c>
      <c r="O175" s="96"/>
    </row>
    <row r="176" customFormat="false" ht="15" hidden="false" customHeight="false" outlineLevel="0" collapsed="false">
      <c r="A176" s="162" t="n">
        <v>6</v>
      </c>
      <c r="B176" s="91" t="s">
        <v>155</v>
      </c>
      <c r="C176" s="92" t="n">
        <v>20</v>
      </c>
      <c r="D176" s="92" t="n">
        <v>417.57</v>
      </c>
      <c r="E176" s="74" t="n">
        <v>280.87</v>
      </c>
      <c r="F176" s="172"/>
      <c r="G176" s="74" t="n">
        <v>956.31</v>
      </c>
      <c r="H176" s="74" t="n">
        <v>2.2</v>
      </c>
      <c r="I176" s="151"/>
      <c r="J176" s="182" t="n">
        <f aca="false">K176/D176</f>
        <v>22.4293292142635</v>
      </c>
      <c r="K176" s="183" t="n">
        <f aca="false">L176+M176+E176</f>
        <v>9365.815</v>
      </c>
      <c r="L176" s="184" t="n">
        <f aca="false">F176*1163</f>
        <v>0</v>
      </c>
      <c r="M176" s="184" t="n">
        <f aca="false">G176*9.5</f>
        <v>9084.945</v>
      </c>
      <c r="O176" s="96"/>
    </row>
    <row r="177" customFormat="false" ht="15" hidden="false" customHeight="false" outlineLevel="0" collapsed="false">
      <c r="A177" s="162" t="n">
        <v>7</v>
      </c>
      <c r="B177" s="91" t="s">
        <v>156</v>
      </c>
      <c r="C177" s="92" t="n">
        <v>65</v>
      </c>
      <c r="D177" s="92" t="n">
        <v>1025.9</v>
      </c>
      <c r="E177" s="74" t="n">
        <v>687.32</v>
      </c>
      <c r="F177" s="172"/>
      <c r="G177" s="74" t="n">
        <v>2664.66</v>
      </c>
      <c r="H177" s="74" t="n">
        <v>4</v>
      </c>
      <c r="I177" s="151"/>
      <c r="J177" s="182" t="n">
        <f aca="false">K177/D177</f>
        <v>25.3451505994736</v>
      </c>
      <c r="K177" s="183" t="n">
        <f aca="false">L177+M177+E177</f>
        <v>26001.59</v>
      </c>
      <c r="L177" s="184" t="n">
        <f aca="false">F177*1163</f>
        <v>0</v>
      </c>
      <c r="M177" s="184" t="n">
        <f aca="false">G177*9.5</f>
        <v>25314.27</v>
      </c>
      <c r="O177" s="96"/>
    </row>
    <row r="178" customFormat="false" ht="15" hidden="false" customHeight="false" outlineLevel="0" collapsed="false">
      <c r="A178" s="162" t="n">
        <v>8</v>
      </c>
      <c r="B178" s="91" t="s">
        <v>157</v>
      </c>
      <c r="C178" s="92" t="n">
        <v>52</v>
      </c>
      <c r="D178" s="92" t="n">
        <v>1060.2</v>
      </c>
      <c r="E178" s="74" t="n">
        <v>234.63</v>
      </c>
      <c r="F178" s="74" t="n">
        <v>17.25</v>
      </c>
      <c r="G178" s="172"/>
      <c r="H178" s="74" t="n">
        <v>7.2</v>
      </c>
      <c r="I178" s="151"/>
      <c r="J178" s="182" t="n">
        <f aca="false">K178/D178</f>
        <v>19.1439162422184</v>
      </c>
      <c r="K178" s="183" t="n">
        <f aca="false">L178+M178+E178</f>
        <v>20296.38</v>
      </c>
      <c r="L178" s="184" t="n">
        <f aca="false">F178*1163</f>
        <v>20061.75</v>
      </c>
      <c r="M178" s="184" t="n">
        <f aca="false">G178*9.5</f>
        <v>0</v>
      </c>
      <c r="O178" s="96"/>
    </row>
    <row r="179" customFormat="false" ht="15" hidden="false" customHeight="false" outlineLevel="0" collapsed="false">
      <c r="A179" s="162" t="n">
        <v>9</v>
      </c>
      <c r="B179" s="91" t="s">
        <v>158</v>
      </c>
      <c r="C179" s="92" t="n">
        <v>8</v>
      </c>
      <c r="D179" s="92" t="n">
        <v>285</v>
      </c>
      <c r="E179" s="74" t="n">
        <v>143.05</v>
      </c>
      <c r="F179" s="172"/>
      <c r="G179" s="74" t="n">
        <v>538.86</v>
      </c>
      <c r="H179" s="74" t="n">
        <v>0</v>
      </c>
      <c r="I179" s="151"/>
      <c r="J179" s="182" t="n">
        <f aca="false">K179/D179</f>
        <v>18.4639298245614</v>
      </c>
      <c r="K179" s="183" t="n">
        <f aca="false">L179+M179+E179</f>
        <v>5262.22</v>
      </c>
      <c r="L179" s="184" t="n">
        <f aca="false">F179*1163</f>
        <v>0</v>
      </c>
      <c r="M179" s="184" t="n">
        <f aca="false">G179*9.5</f>
        <v>5119.17</v>
      </c>
      <c r="O179" s="96"/>
    </row>
    <row r="180" customFormat="false" ht="15" hidden="false" customHeight="false" outlineLevel="0" collapsed="false">
      <c r="A180" s="162" t="n">
        <v>10</v>
      </c>
      <c r="B180" s="91" t="s">
        <v>159</v>
      </c>
      <c r="C180" s="92" t="n">
        <v>200</v>
      </c>
      <c r="D180" s="92" t="n">
        <v>1766.1</v>
      </c>
      <c r="E180" s="74" t="n">
        <v>589.61</v>
      </c>
      <c r="F180" s="74" t="n">
        <v>37.05</v>
      </c>
      <c r="G180" s="172"/>
      <c r="H180" s="74" t="n">
        <v>20.39</v>
      </c>
      <c r="I180" s="151"/>
      <c r="J180" s="182" t="n">
        <f aca="false">K180/D180</f>
        <v>24.7317592435309</v>
      </c>
      <c r="K180" s="183" t="n">
        <f aca="false">L180+M180+E180</f>
        <v>43678.76</v>
      </c>
      <c r="L180" s="184" t="n">
        <f aca="false">F180*1163</f>
        <v>43089.15</v>
      </c>
      <c r="M180" s="184" t="n">
        <f aca="false">G180*9.5</f>
        <v>0</v>
      </c>
      <c r="O180" s="96"/>
    </row>
    <row r="181" customFormat="false" ht="15" hidden="false" customHeight="false" outlineLevel="0" collapsed="false">
      <c r="A181" s="162" t="n">
        <v>11</v>
      </c>
      <c r="B181" s="91" t="s">
        <v>160</v>
      </c>
      <c r="C181" s="92" t="n">
        <v>20</v>
      </c>
      <c r="D181" s="92" t="n">
        <v>170.4</v>
      </c>
      <c r="E181" s="74" t="n">
        <v>73.16</v>
      </c>
      <c r="F181" s="172"/>
      <c r="G181" s="74" t="n">
        <v>430.55</v>
      </c>
      <c r="H181" s="172"/>
      <c r="I181" s="151"/>
      <c r="J181" s="182" t="n">
        <f aca="false">K181/D181</f>
        <v>24.4330105633803</v>
      </c>
      <c r="K181" s="183" t="n">
        <f aca="false">L181+M181+E181</f>
        <v>4163.385</v>
      </c>
      <c r="L181" s="184" t="n">
        <f aca="false">F181*1163</f>
        <v>0</v>
      </c>
      <c r="M181" s="184" t="n">
        <f aca="false">G181*9.5</f>
        <v>4090.225</v>
      </c>
      <c r="O181" s="96"/>
    </row>
    <row r="182" customFormat="false" ht="15" hidden="false" customHeight="false" outlineLevel="0" collapsed="false">
      <c r="A182" s="162" t="n">
        <v>12</v>
      </c>
      <c r="B182" s="91" t="s">
        <v>161</v>
      </c>
      <c r="C182" s="92" t="n">
        <v>500</v>
      </c>
      <c r="D182" s="92" t="n">
        <v>2129.3</v>
      </c>
      <c r="E182" s="74" t="n">
        <v>1100.92</v>
      </c>
      <c r="F182" s="74" t="n">
        <v>33.23</v>
      </c>
      <c r="G182" s="172"/>
      <c r="H182" s="74" t="n">
        <v>33.05</v>
      </c>
      <c r="I182" s="151"/>
      <c r="J182" s="182" t="n">
        <f aca="false">K182/D182</f>
        <v>18.6668905274034</v>
      </c>
      <c r="K182" s="183" t="n">
        <f aca="false">L182+M182+E182</f>
        <v>39747.41</v>
      </c>
      <c r="L182" s="184" t="n">
        <f aca="false">F182*1163</f>
        <v>38646.49</v>
      </c>
      <c r="M182" s="184" t="n">
        <f aca="false">G182*9.5</f>
        <v>0</v>
      </c>
      <c r="O182" s="96"/>
    </row>
    <row r="183" customFormat="false" ht="15" hidden="false" customHeight="false" outlineLevel="0" collapsed="false">
      <c r="A183" s="162" t="n">
        <v>13</v>
      </c>
      <c r="B183" s="91" t="s">
        <v>162</v>
      </c>
      <c r="C183" s="92" t="n">
        <v>701</v>
      </c>
      <c r="D183" s="92" t="n">
        <v>2911</v>
      </c>
      <c r="E183" s="74" t="n">
        <v>1138.61</v>
      </c>
      <c r="F183" s="74" t="n">
        <v>38.27</v>
      </c>
      <c r="G183" s="172"/>
      <c r="H183" s="74" t="n">
        <v>39.17</v>
      </c>
      <c r="I183" s="151"/>
      <c r="J183" s="182" t="n">
        <f aca="false">K183/D183</f>
        <v>15.6807351425627</v>
      </c>
      <c r="K183" s="183" t="n">
        <f aca="false">L183+M183+E183</f>
        <v>45646.62</v>
      </c>
      <c r="L183" s="184" t="n">
        <f aca="false">F183*1163</f>
        <v>44508.01</v>
      </c>
      <c r="M183" s="184" t="n">
        <f aca="false">G183*9.5</f>
        <v>0</v>
      </c>
      <c r="O183" s="96"/>
    </row>
    <row r="184" customFormat="false" ht="23.85" hidden="false" customHeight="false" outlineLevel="0" collapsed="false">
      <c r="A184" s="162" t="n">
        <v>14</v>
      </c>
      <c r="B184" s="91" t="s">
        <v>163</v>
      </c>
      <c r="C184" s="92" t="n">
        <v>1151</v>
      </c>
      <c r="D184" s="92" t="n">
        <v>3136.7</v>
      </c>
      <c r="E184" s="74" t="n">
        <v>2160.93</v>
      </c>
      <c r="F184" s="185" t="n">
        <v>67.54</v>
      </c>
      <c r="G184" s="172"/>
      <c r="H184" s="74" t="n">
        <v>43.86</v>
      </c>
      <c r="I184" s="151"/>
      <c r="J184" s="182" t="n">
        <f aca="false">K184/D184</f>
        <v>25.730847706188</v>
      </c>
      <c r="K184" s="183" t="n">
        <f aca="false">L184+M184+E184</f>
        <v>80709.95</v>
      </c>
      <c r="L184" s="184" t="n">
        <f aca="false">F184*1163</f>
        <v>78549.02</v>
      </c>
      <c r="M184" s="184" t="n">
        <f aca="false">G184*9.5</f>
        <v>0</v>
      </c>
      <c r="O184" s="96"/>
    </row>
    <row r="185" customFormat="false" ht="15" hidden="false" customHeight="false" outlineLevel="0" collapsed="false">
      <c r="A185" s="162" t="n">
        <v>15</v>
      </c>
      <c r="B185" s="91" t="s">
        <v>164</v>
      </c>
      <c r="C185" s="92" t="n">
        <v>410</v>
      </c>
      <c r="D185" s="92" t="n">
        <v>1300.8</v>
      </c>
      <c r="E185" s="74" t="n">
        <v>521.53</v>
      </c>
      <c r="F185" s="74" t="n">
        <v>15.55</v>
      </c>
      <c r="G185" s="172"/>
      <c r="H185" s="74" t="n">
        <v>21.91</v>
      </c>
      <c r="I185" s="151"/>
      <c r="J185" s="182" t="n">
        <f aca="false">K185/D185</f>
        <v>14.3036439114391</v>
      </c>
      <c r="K185" s="183" t="n">
        <f aca="false">L185+M185+E185</f>
        <v>18606.18</v>
      </c>
      <c r="L185" s="184" t="n">
        <f aca="false">F185*1163</f>
        <v>18084.65</v>
      </c>
      <c r="M185" s="184" t="n">
        <f aca="false">G185*9.5</f>
        <v>0</v>
      </c>
      <c r="O185" s="96"/>
    </row>
    <row r="186" customFormat="false" ht="15" hidden="false" customHeight="false" outlineLevel="0" collapsed="false">
      <c r="A186" s="162" t="n">
        <v>16</v>
      </c>
      <c r="B186" s="91" t="s">
        <v>165</v>
      </c>
      <c r="C186" s="92" t="n">
        <v>10</v>
      </c>
      <c r="D186" s="92" t="n">
        <v>372.8</v>
      </c>
      <c r="E186" s="74" t="n">
        <v>49.81</v>
      </c>
      <c r="F186" s="172"/>
      <c r="G186" s="74" t="n">
        <v>434.28</v>
      </c>
      <c r="H186" s="151" t="n">
        <v>1</v>
      </c>
      <c r="I186" s="151"/>
      <c r="J186" s="182" t="n">
        <f aca="false">K186/D186</f>
        <v>11.2002950643777</v>
      </c>
      <c r="K186" s="183" t="n">
        <f aca="false">L186+M186+E186</f>
        <v>4175.47</v>
      </c>
      <c r="L186" s="184" t="n">
        <f aca="false">F186*1163</f>
        <v>0</v>
      </c>
      <c r="M186" s="184" t="n">
        <f aca="false">G186*9.5</f>
        <v>4125.66</v>
      </c>
      <c r="O186" s="96"/>
    </row>
    <row r="187" customFormat="false" ht="15" hidden="false" customHeight="false" outlineLevel="0" collapsed="false">
      <c r="A187" s="162" t="n">
        <v>17</v>
      </c>
      <c r="B187" s="91" t="s">
        <v>166</v>
      </c>
      <c r="C187" s="92" t="n">
        <v>6</v>
      </c>
      <c r="D187" s="92" t="n">
        <v>26</v>
      </c>
      <c r="E187" s="74" t="n">
        <v>3.46</v>
      </c>
      <c r="F187" s="172"/>
      <c r="G187" s="74" t="n">
        <v>165.05</v>
      </c>
      <c r="H187" s="172"/>
      <c r="I187" s="151"/>
      <c r="J187" s="182" t="n">
        <f aca="false">K187/D187</f>
        <v>60.4398076923077</v>
      </c>
      <c r="K187" s="183" t="n">
        <f aca="false">L187+M187+E187</f>
        <v>1571.435</v>
      </c>
      <c r="L187" s="184" t="n">
        <f aca="false">F187*1163</f>
        <v>0</v>
      </c>
      <c r="M187" s="184" t="n">
        <f aca="false">G187*9.5</f>
        <v>1567.975</v>
      </c>
      <c r="O187" s="96"/>
    </row>
    <row r="188" customFormat="false" ht="15" hidden="false" customHeight="false" outlineLevel="0" collapsed="false">
      <c r="A188" s="162" t="n">
        <v>18</v>
      </c>
      <c r="B188" s="91" t="s">
        <v>167</v>
      </c>
      <c r="C188" s="92" t="n">
        <v>64</v>
      </c>
      <c r="D188" s="92" t="n">
        <v>236.7</v>
      </c>
      <c r="E188" s="74" t="n">
        <v>606.45</v>
      </c>
      <c r="F188" s="172"/>
      <c r="G188" s="172"/>
      <c r="H188" s="74" t="n">
        <v>1</v>
      </c>
      <c r="I188" s="74" t="n">
        <v>1</v>
      </c>
      <c r="J188" s="182" t="n">
        <f aca="false">K188/D188</f>
        <v>2.56210392902408</v>
      </c>
      <c r="K188" s="183" t="n">
        <f aca="false">L188+M188+E188</f>
        <v>606.45</v>
      </c>
      <c r="L188" s="184" t="n">
        <f aca="false">F188*1163</f>
        <v>0</v>
      </c>
      <c r="M188" s="184" t="n">
        <f aca="false">G188*9.5</f>
        <v>0</v>
      </c>
      <c r="O188" s="96"/>
    </row>
    <row r="189" customFormat="false" ht="15" hidden="false" customHeight="false" outlineLevel="0" collapsed="false">
      <c r="A189" s="162" t="n">
        <v>19</v>
      </c>
      <c r="B189" s="91" t="s">
        <v>168</v>
      </c>
      <c r="C189" s="92" t="n">
        <v>64</v>
      </c>
      <c r="D189" s="92" t="n">
        <v>376.7</v>
      </c>
      <c r="E189" s="74" t="n">
        <v>639.66</v>
      </c>
      <c r="F189" s="172"/>
      <c r="G189" s="172"/>
      <c r="H189" s="74" t="n">
        <v>3</v>
      </c>
      <c r="I189" s="151"/>
      <c r="J189" s="182" t="n">
        <f aca="false">K189/D189</f>
        <v>1.6980621183966</v>
      </c>
      <c r="K189" s="183" t="n">
        <f aca="false">L189+M189+E189</f>
        <v>639.66</v>
      </c>
      <c r="L189" s="184" t="n">
        <f aca="false">F189*1163</f>
        <v>0</v>
      </c>
      <c r="M189" s="184" t="n">
        <f aca="false">G189*9.5</f>
        <v>0</v>
      </c>
      <c r="O189" s="96"/>
    </row>
    <row r="190" customFormat="false" ht="23.85" hidden="false" customHeight="false" outlineLevel="0" collapsed="false">
      <c r="A190" s="162" t="n">
        <v>20</v>
      </c>
      <c r="B190" s="91" t="s">
        <v>169</v>
      </c>
      <c r="C190" s="92" t="n">
        <v>90</v>
      </c>
      <c r="D190" s="92" t="n">
        <v>143.2</v>
      </c>
      <c r="E190" s="74" t="n">
        <v>210.29</v>
      </c>
      <c r="F190" s="172"/>
      <c r="G190" s="172"/>
      <c r="H190" s="74" t="n">
        <v>2.82</v>
      </c>
      <c r="I190" s="74" t="n">
        <v>0</v>
      </c>
      <c r="J190" s="182" t="n">
        <f aca="false">K190/D190</f>
        <v>1.46850558659218</v>
      </c>
      <c r="K190" s="183" t="n">
        <f aca="false">L190+M190+E190</f>
        <v>210.29</v>
      </c>
      <c r="L190" s="184" t="n">
        <f aca="false">F190*1163</f>
        <v>0</v>
      </c>
      <c r="M190" s="184" t="n">
        <f aca="false">G190*9.5</f>
        <v>0</v>
      </c>
      <c r="O190" s="96"/>
    </row>
    <row r="191" customFormat="false" ht="23.85" hidden="false" customHeight="false" outlineLevel="0" collapsed="false">
      <c r="A191" s="162" t="n">
        <v>21</v>
      </c>
      <c r="B191" s="91" t="s">
        <v>170</v>
      </c>
      <c r="C191" s="92" t="n">
        <v>11</v>
      </c>
      <c r="D191" s="92" t="n">
        <v>600.23</v>
      </c>
      <c r="E191" s="74" t="n">
        <v>1861.57</v>
      </c>
      <c r="F191" s="172"/>
      <c r="G191" s="172"/>
      <c r="H191" s="169"/>
      <c r="I191" s="151"/>
      <c r="J191" s="182" t="n">
        <f aca="false">K191/D191</f>
        <v>3.10142778601536</v>
      </c>
      <c r="K191" s="183" t="n">
        <f aca="false">L191+M191+E191</f>
        <v>1861.57</v>
      </c>
      <c r="L191" s="184" t="n">
        <f aca="false">F191*1163</f>
        <v>0</v>
      </c>
      <c r="M191" s="184" t="n">
        <f aca="false">G191*9.5</f>
        <v>0</v>
      </c>
      <c r="O191" s="96"/>
    </row>
    <row r="192" customFormat="false" ht="15" hidden="false" customHeight="false" outlineLevel="0" collapsed="false">
      <c r="A192" s="162" t="n">
        <v>22</v>
      </c>
      <c r="B192" s="91" t="s">
        <v>171</v>
      </c>
      <c r="C192" s="92" t="n">
        <v>50</v>
      </c>
      <c r="D192" s="92" t="n">
        <v>45</v>
      </c>
      <c r="E192" s="74" t="n">
        <v>130.32</v>
      </c>
      <c r="F192" s="172"/>
      <c r="G192" s="172"/>
      <c r="H192" s="172"/>
      <c r="I192" s="151"/>
      <c r="J192" s="182" t="n">
        <f aca="false">K192/D192</f>
        <v>2.896</v>
      </c>
      <c r="K192" s="183" t="n">
        <f aca="false">L192+M192+E192</f>
        <v>130.32</v>
      </c>
      <c r="L192" s="184" t="n">
        <f aca="false">F192*1163</f>
        <v>0</v>
      </c>
      <c r="M192" s="184" t="n">
        <f aca="false">G192*9.5</f>
        <v>0</v>
      </c>
      <c r="O192" s="96"/>
    </row>
    <row r="193" customFormat="false" ht="15" hidden="false" customHeight="false" outlineLevel="0" collapsed="false">
      <c r="A193" s="162" t="n">
        <v>23</v>
      </c>
      <c r="B193" s="91" t="s">
        <v>172</v>
      </c>
      <c r="C193" s="92" t="n">
        <v>63</v>
      </c>
      <c r="D193" s="92" t="n">
        <v>198.3</v>
      </c>
      <c r="E193" s="74" t="n">
        <v>118.59</v>
      </c>
      <c r="F193" s="172"/>
      <c r="G193" s="172"/>
      <c r="H193" s="74" t="n">
        <v>2</v>
      </c>
      <c r="I193" s="151"/>
      <c r="J193" s="182" t="n">
        <f aca="false">K193/D193</f>
        <v>0.59803328290469</v>
      </c>
      <c r="K193" s="183" t="n">
        <f aca="false">L193+M193+E193</f>
        <v>118.59</v>
      </c>
      <c r="L193" s="184" t="n">
        <f aca="false">F193*1163</f>
        <v>0</v>
      </c>
      <c r="M193" s="184" t="n">
        <f aca="false">G193*9.5</f>
        <v>0</v>
      </c>
      <c r="O193" s="96"/>
    </row>
    <row r="194" customFormat="false" ht="15" hidden="false" customHeight="false" outlineLevel="0" collapsed="false">
      <c r="A194" s="162" t="n">
        <v>24</v>
      </c>
      <c r="B194" s="91" t="s">
        <v>173</v>
      </c>
      <c r="C194" s="92" t="n">
        <v>47</v>
      </c>
      <c r="D194" s="92" t="n">
        <v>194.4</v>
      </c>
      <c r="E194" s="74" t="n">
        <v>172.47</v>
      </c>
      <c r="F194" s="172"/>
      <c r="G194" s="172"/>
      <c r="H194" s="74" t="n">
        <v>2.82</v>
      </c>
      <c r="I194" s="151"/>
      <c r="J194" s="182" t="n">
        <f aca="false">K194/D194</f>
        <v>0.887191358024691</v>
      </c>
      <c r="K194" s="183" t="n">
        <f aca="false">L194+M194+E194</f>
        <v>172.47</v>
      </c>
      <c r="L194" s="184" t="n">
        <f aca="false">F194*1163</f>
        <v>0</v>
      </c>
      <c r="M194" s="184" t="n">
        <f aca="false">G194*9.5</f>
        <v>0</v>
      </c>
      <c r="O194" s="96"/>
    </row>
    <row r="195" customFormat="false" ht="15" hidden="false" customHeight="false" outlineLevel="0" collapsed="false">
      <c r="A195" s="162" t="n">
        <v>25</v>
      </c>
      <c r="B195" s="91" t="s">
        <v>174</v>
      </c>
      <c r="C195" s="92" t="n">
        <v>20</v>
      </c>
      <c r="D195" s="92" t="n">
        <v>372.8</v>
      </c>
      <c r="E195" s="74" t="n">
        <v>324.83</v>
      </c>
      <c r="F195" s="172"/>
      <c r="G195" s="172"/>
      <c r="H195" s="172"/>
      <c r="I195" s="151"/>
      <c r="J195" s="182" t="n">
        <f aca="false">K195/D195</f>
        <v>0.871325107296137</v>
      </c>
      <c r="K195" s="183" t="n">
        <f aca="false">L195+M195+E195</f>
        <v>324.83</v>
      </c>
      <c r="L195" s="184" t="n">
        <f aca="false">F195*1163</f>
        <v>0</v>
      </c>
      <c r="M195" s="184" t="n">
        <f aca="false">G195*9.5</f>
        <v>0</v>
      </c>
      <c r="O195" s="96"/>
    </row>
    <row r="196" customFormat="false" ht="23.85" hidden="false" customHeight="false" outlineLevel="0" collapsed="false">
      <c r="A196" s="162" t="n">
        <v>26</v>
      </c>
      <c r="B196" s="91" t="s">
        <v>175</v>
      </c>
      <c r="C196" s="92" t="n">
        <v>127</v>
      </c>
      <c r="D196" s="92" t="n">
        <v>422</v>
      </c>
      <c r="E196" s="74" t="n">
        <v>448.58</v>
      </c>
      <c r="F196" s="172"/>
      <c r="G196" s="172"/>
      <c r="H196" s="74" t="n">
        <v>8</v>
      </c>
      <c r="I196" s="151"/>
      <c r="J196" s="182" t="n">
        <f aca="false">K196/D196</f>
        <v>1.06298578199052</v>
      </c>
      <c r="K196" s="183" t="n">
        <f aca="false">L196+M196+E196</f>
        <v>448.58</v>
      </c>
      <c r="L196" s="184" t="n">
        <f aca="false">F196*1163</f>
        <v>0</v>
      </c>
      <c r="M196" s="184" t="n">
        <f aca="false">G196*9.5</f>
        <v>0</v>
      </c>
      <c r="O196" s="96"/>
    </row>
    <row r="197" customFormat="false" ht="15" hidden="false" customHeight="false" outlineLevel="0" collapsed="false">
      <c r="A197" s="162" t="n">
        <v>27</v>
      </c>
      <c r="B197" s="91" t="s">
        <v>176</v>
      </c>
      <c r="C197" s="92" t="n">
        <v>20</v>
      </c>
      <c r="D197" s="92" t="n">
        <v>987</v>
      </c>
      <c r="E197" s="74" t="n">
        <v>1112.97</v>
      </c>
      <c r="F197" s="172"/>
      <c r="G197" s="172"/>
      <c r="H197" s="74" t="n">
        <v>4.2</v>
      </c>
      <c r="I197" s="151"/>
      <c r="J197" s="182" t="n">
        <f aca="false">K197/D197</f>
        <v>1.12762917933131</v>
      </c>
      <c r="K197" s="183" t="n">
        <f aca="false">L197+M197+E197</f>
        <v>1112.97</v>
      </c>
      <c r="L197" s="184" t="n">
        <f aca="false">F197*1163</f>
        <v>0</v>
      </c>
      <c r="M197" s="184" t="n">
        <f aca="false">G197*9.5</f>
        <v>0</v>
      </c>
      <c r="O197" s="96"/>
    </row>
    <row r="198" customFormat="false" ht="23.85" hidden="false" customHeight="false" outlineLevel="0" collapsed="false">
      <c r="A198" s="162" t="n">
        <v>28</v>
      </c>
      <c r="B198" s="91" t="s">
        <v>177</v>
      </c>
      <c r="C198" s="92" t="n">
        <v>114</v>
      </c>
      <c r="D198" s="92" t="n">
        <v>471.9</v>
      </c>
      <c r="E198" s="74" t="n">
        <v>333.41</v>
      </c>
      <c r="F198" s="172"/>
      <c r="G198" s="172"/>
      <c r="H198" s="74" t="n">
        <v>4.18</v>
      </c>
      <c r="I198" s="74" t="n">
        <v>1</v>
      </c>
      <c r="J198" s="182" t="n">
        <f aca="false">K198/D198</f>
        <v>0.706526806526807</v>
      </c>
      <c r="K198" s="183" t="n">
        <f aca="false">L198+M198+E198</f>
        <v>333.41</v>
      </c>
      <c r="L198" s="184" t="n">
        <f aca="false">F198*1163</f>
        <v>0</v>
      </c>
      <c r="M198" s="184" t="n">
        <f aca="false">G198*9.5</f>
        <v>0</v>
      </c>
      <c r="O198" s="96"/>
    </row>
    <row r="199" customFormat="false" ht="15" hidden="false" customHeight="false" outlineLevel="0" collapsed="false">
      <c r="A199" s="162" t="n">
        <v>29</v>
      </c>
      <c r="B199" s="91" t="s">
        <v>178</v>
      </c>
      <c r="C199" s="92" t="n">
        <v>62</v>
      </c>
      <c r="D199" s="92" t="n">
        <v>154.2</v>
      </c>
      <c r="E199" s="74" t="n">
        <v>25.45</v>
      </c>
      <c r="F199" s="172"/>
      <c r="G199" s="172"/>
      <c r="H199" s="74" t="n">
        <v>2</v>
      </c>
      <c r="I199" s="151"/>
      <c r="J199" s="182" t="n">
        <f aca="false">K199/D199</f>
        <v>0.165045395590143</v>
      </c>
      <c r="K199" s="183" t="n">
        <f aca="false">L199+M199+E199</f>
        <v>25.45</v>
      </c>
      <c r="L199" s="184" t="n">
        <f aca="false">F199*1163</f>
        <v>0</v>
      </c>
      <c r="M199" s="184" t="n">
        <f aca="false">G199*9.5</f>
        <v>0</v>
      </c>
      <c r="O199" s="96"/>
    </row>
    <row r="200" customFormat="false" ht="15" hidden="false" customHeight="false" outlineLevel="0" collapsed="false">
      <c r="A200" s="162" t="n">
        <v>30</v>
      </c>
      <c r="B200" s="91" t="s">
        <v>179</v>
      </c>
      <c r="C200" s="92" t="n">
        <v>32</v>
      </c>
      <c r="D200" s="92" t="n">
        <v>84.5</v>
      </c>
      <c r="E200" s="74" t="n">
        <v>39.81</v>
      </c>
      <c r="F200" s="172"/>
      <c r="G200" s="172"/>
      <c r="H200" s="74" t="n">
        <v>1</v>
      </c>
      <c r="I200" s="74" t="n">
        <v>0</v>
      </c>
      <c r="J200" s="182" t="n">
        <f aca="false">K200/D200</f>
        <v>0.47112426035503</v>
      </c>
      <c r="K200" s="183" t="n">
        <f aca="false">L200+M200+E200</f>
        <v>39.81</v>
      </c>
      <c r="L200" s="184" t="n">
        <f aca="false">F200*1163</f>
        <v>0</v>
      </c>
      <c r="M200" s="184" t="n">
        <f aca="false">G200*9.5</f>
        <v>0</v>
      </c>
      <c r="O200" s="96"/>
    </row>
    <row r="201" customFormat="false" ht="15" hidden="false" customHeight="false" outlineLevel="0" collapsed="false">
      <c r="A201" s="162" t="n">
        <v>31</v>
      </c>
      <c r="B201" s="91" t="s">
        <v>180</v>
      </c>
      <c r="C201" s="92" t="n">
        <v>15</v>
      </c>
      <c r="D201" s="92" t="n">
        <v>277</v>
      </c>
      <c r="E201" s="74" t="n">
        <v>158.44</v>
      </c>
      <c r="F201" s="172"/>
      <c r="G201" s="172"/>
      <c r="H201" s="172"/>
      <c r="I201" s="151"/>
      <c r="J201" s="182" t="n">
        <f aca="false">K201/D201</f>
        <v>0.571985559566787</v>
      </c>
      <c r="K201" s="183" t="n">
        <f aca="false">L201+M201+E201</f>
        <v>158.44</v>
      </c>
      <c r="L201" s="184" t="n">
        <f aca="false">F201*1163</f>
        <v>0</v>
      </c>
      <c r="M201" s="184" t="n">
        <f aca="false">G201*9.5</f>
        <v>0</v>
      </c>
      <c r="O201" s="96"/>
    </row>
    <row r="202" customFormat="false" ht="15" hidden="false" customHeight="false" outlineLevel="0" collapsed="false">
      <c r="A202" s="162" t="n">
        <v>32</v>
      </c>
      <c r="B202" s="91" t="s">
        <v>181</v>
      </c>
      <c r="C202" s="92" t="n">
        <v>55</v>
      </c>
      <c r="D202" s="92" t="n">
        <v>56</v>
      </c>
      <c r="E202" s="74" t="n">
        <v>17.81</v>
      </c>
      <c r="F202" s="172"/>
      <c r="G202" s="172"/>
      <c r="H202" s="172"/>
      <c r="I202" s="172"/>
      <c r="J202" s="182" t="n">
        <f aca="false">K202/D202</f>
        <v>0.318035714285714</v>
      </c>
      <c r="K202" s="183" t="n">
        <f aca="false">L202+M202+E202</f>
        <v>17.81</v>
      </c>
      <c r="L202" s="184" t="n">
        <f aca="false">F202*1163</f>
        <v>0</v>
      </c>
      <c r="M202" s="184" t="n">
        <f aca="false">G202*9.5</f>
        <v>0</v>
      </c>
      <c r="O202" s="96"/>
    </row>
    <row r="203" customFormat="false" ht="15" hidden="false" customHeight="false" outlineLevel="0" collapsed="false">
      <c r="A203" s="162" t="n">
        <v>33</v>
      </c>
      <c r="B203" s="91" t="s">
        <v>182</v>
      </c>
      <c r="C203" s="92" t="n">
        <v>57</v>
      </c>
      <c r="D203" s="92" t="n">
        <v>240.1</v>
      </c>
      <c r="E203" s="74" t="n">
        <v>91.16</v>
      </c>
      <c r="F203" s="172"/>
      <c r="G203" s="172"/>
      <c r="H203" s="74" t="n">
        <v>2</v>
      </c>
      <c r="I203" s="172"/>
      <c r="J203" s="182" t="n">
        <f aca="false">K203/D203</f>
        <v>0.379675135360267</v>
      </c>
      <c r="K203" s="183" t="n">
        <f aca="false">L203+M203+E203</f>
        <v>91.16</v>
      </c>
      <c r="L203" s="184" t="n">
        <f aca="false">F203*1163</f>
        <v>0</v>
      </c>
      <c r="M203" s="184" t="n">
        <f aca="false">G203*9.5</f>
        <v>0</v>
      </c>
      <c r="O203" s="96"/>
    </row>
    <row r="204" customFormat="false" ht="15" hidden="false" customHeight="false" outlineLevel="0" collapsed="false">
      <c r="A204" s="162" t="n">
        <v>34</v>
      </c>
      <c r="B204" s="91" t="s">
        <v>183</v>
      </c>
      <c r="C204" s="92" t="n">
        <v>9</v>
      </c>
      <c r="D204" s="92" t="n">
        <v>131.83</v>
      </c>
      <c r="E204" s="74" t="n">
        <v>81.7</v>
      </c>
      <c r="F204" s="172"/>
      <c r="G204" s="172"/>
      <c r="H204" s="172"/>
      <c r="I204" s="172"/>
      <c r="J204" s="182" t="n">
        <f aca="false">K204/D204</f>
        <v>0.619737540772207</v>
      </c>
      <c r="K204" s="183" t="n">
        <f aca="false">L204+M204+E204</f>
        <v>81.7</v>
      </c>
      <c r="L204" s="184" t="n">
        <f aca="false">F204*1163</f>
        <v>0</v>
      </c>
      <c r="M204" s="184" t="n">
        <f aca="false">G204*9.5</f>
        <v>0</v>
      </c>
      <c r="O204" s="96"/>
    </row>
    <row r="205" customFormat="false" ht="15" hidden="false" customHeight="false" outlineLevel="0" collapsed="false">
      <c r="A205" s="162" t="n">
        <v>35</v>
      </c>
      <c r="B205" s="91" t="s">
        <v>184</v>
      </c>
      <c r="C205" s="92" t="n">
        <v>7</v>
      </c>
      <c r="D205" s="92" t="n">
        <v>372.6</v>
      </c>
      <c r="E205" s="74" t="n">
        <v>181.02</v>
      </c>
      <c r="F205" s="172"/>
      <c r="G205" s="172"/>
      <c r="H205" s="169"/>
      <c r="I205" s="172"/>
      <c r="J205" s="182" t="n">
        <f aca="false">K205/D205</f>
        <v>0.485829307568438</v>
      </c>
      <c r="K205" s="183" t="n">
        <f aca="false">L205+M205+E205</f>
        <v>181.02</v>
      </c>
      <c r="L205" s="184" t="n">
        <f aca="false">F205*1163</f>
        <v>0</v>
      </c>
      <c r="M205" s="184" t="n">
        <f aca="false">G205*9.5</f>
        <v>0</v>
      </c>
      <c r="O205" s="96"/>
    </row>
    <row r="206" customFormat="false" ht="15" hidden="false" customHeight="false" outlineLevel="0" collapsed="false">
      <c r="A206" s="162" t="n">
        <v>36</v>
      </c>
      <c r="B206" s="91" t="s">
        <v>185</v>
      </c>
      <c r="C206" s="92" t="n">
        <v>45</v>
      </c>
      <c r="D206" s="92" t="n">
        <v>140</v>
      </c>
      <c r="E206" s="74" t="n">
        <v>54.61</v>
      </c>
      <c r="F206" s="172"/>
      <c r="G206" s="172"/>
      <c r="H206" s="172"/>
      <c r="I206" s="172"/>
      <c r="J206" s="182" t="n">
        <f aca="false">K206/D206</f>
        <v>0.390071428571429</v>
      </c>
      <c r="K206" s="183" t="n">
        <f aca="false">L206+M206+E206</f>
        <v>54.61</v>
      </c>
      <c r="L206" s="184" t="n">
        <f aca="false">F206*1163</f>
        <v>0</v>
      </c>
      <c r="M206" s="184" t="n">
        <f aca="false">G206*9.5</f>
        <v>0</v>
      </c>
      <c r="O206" s="96"/>
    </row>
    <row r="207" customFormat="false" ht="15" hidden="false" customHeight="false" outlineLevel="0" collapsed="false">
      <c r="A207" s="173"/>
      <c r="B207" s="174" t="s">
        <v>186</v>
      </c>
      <c r="C207" s="175" t="n">
        <f aca="false">SUM(C171:C206)</f>
        <v>4326</v>
      </c>
      <c r="D207" s="175" t="n">
        <f aca="false">SUM(D171:D206)</f>
        <v>21839.93</v>
      </c>
      <c r="E207" s="176" t="n">
        <f aca="false">SUM(E171:E206)</f>
        <v>27728.29</v>
      </c>
      <c r="F207" s="176" t="n">
        <f aca="false">SUM(F171:F206)</f>
        <v>239.44</v>
      </c>
      <c r="G207" s="176" t="n">
        <f aca="false">SUM(G171:G206)</f>
        <v>5189.71</v>
      </c>
      <c r="H207" s="176" t="n">
        <f aca="false">SUM(H171:H206)</f>
        <v>225.84</v>
      </c>
      <c r="I207" s="176" t="n">
        <f aca="false">SUM(I171:I206)</f>
        <v>5</v>
      </c>
      <c r="J207" s="178"/>
      <c r="K207" s="178"/>
      <c r="L207" s="178"/>
      <c r="M207" s="178"/>
      <c r="O207" s="96"/>
    </row>
    <row r="208" customFormat="false" ht="15" hidden="false" customHeight="false" outlineLevel="0" collapsed="false">
      <c r="A208" s="173"/>
      <c r="B208" s="174" t="s">
        <v>187</v>
      </c>
      <c r="C208" s="175"/>
      <c r="D208" s="175"/>
      <c r="E208" s="176"/>
      <c r="F208" s="176"/>
      <c r="G208" s="176"/>
      <c r="H208" s="176"/>
      <c r="I208" s="176"/>
      <c r="J208" s="179" t="n">
        <f aca="false">SUM(J171:J206)/36</f>
        <v>12.3483127551654</v>
      </c>
      <c r="K208" s="178"/>
      <c r="L208" s="178"/>
      <c r="M208" s="178"/>
      <c r="O208" s="96"/>
    </row>
    <row r="209" customFormat="false" ht="15" hidden="false" customHeight="false" outlineLevel="0" collapsed="false">
      <c r="A209" s="125"/>
      <c r="B209" s="125"/>
      <c r="C209" s="125"/>
      <c r="D209" s="125"/>
      <c r="E209" s="124"/>
      <c r="F209" s="124"/>
      <c r="G209" s="124"/>
      <c r="H209" s="124"/>
      <c r="I209" s="124"/>
      <c r="J209" s="124"/>
      <c r="K209" s="124"/>
      <c r="L209" s="124"/>
      <c r="M209" s="124"/>
      <c r="O209" s="96"/>
    </row>
    <row r="210" customFormat="false" ht="15" hidden="false" customHeight="false" outlineLevel="0" collapsed="false">
      <c r="A210" s="125"/>
      <c r="B210" s="125"/>
      <c r="C210" s="125"/>
      <c r="D210" s="125"/>
      <c r="E210" s="124"/>
      <c r="F210" s="124"/>
      <c r="G210" s="124"/>
      <c r="H210" s="124"/>
      <c r="I210" s="124"/>
      <c r="J210" s="124"/>
      <c r="K210" s="124"/>
      <c r="L210" s="124"/>
      <c r="M210" s="124"/>
      <c r="O210" s="96"/>
    </row>
    <row r="211" customFormat="false" ht="13.5" hidden="false" customHeight="true" outlineLevel="0" collapsed="false">
      <c r="A211" s="126" t="s">
        <v>1</v>
      </c>
      <c r="B211" s="127" t="s">
        <v>2</v>
      </c>
      <c r="C211" s="127" t="s">
        <v>3</v>
      </c>
      <c r="D211" s="127" t="s">
        <v>4</v>
      </c>
      <c r="E211" s="126" t="s">
        <v>5</v>
      </c>
      <c r="F211" s="126"/>
      <c r="G211" s="126"/>
      <c r="H211" s="126"/>
      <c r="I211" s="126"/>
      <c r="J211" s="127" t="s">
        <v>6</v>
      </c>
      <c r="K211" s="127" t="s">
        <v>7</v>
      </c>
      <c r="L211" s="127"/>
      <c r="M211" s="127"/>
      <c r="O211" s="96"/>
    </row>
    <row r="212" customFormat="false" ht="48" hidden="false" customHeight="true" outlineLevel="0" collapsed="false">
      <c r="A212" s="126"/>
      <c r="B212" s="127"/>
      <c r="C212" s="127"/>
      <c r="D212" s="127"/>
      <c r="E212" s="126" t="s">
        <v>8</v>
      </c>
      <c r="F212" s="126" t="s">
        <v>9</v>
      </c>
      <c r="G212" s="126" t="s">
        <v>10</v>
      </c>
      <c r="H212" s="126" t="s">
        <v>11</v>
      </c>
      <c r="I212" s="126" t="s">
        <v>12</v>
      </c>
      <c r="J212" s="127"/>
      <c r="K212" s="127" t="s">
        <v>13</v>
      </c>
      <c r="L212" s="127" t="s">
        <v>14</v>
      </c>
      <c r="M212" s="127" t="s">
        <v>15</v>
      </c>
      <c r="O212" s="96"/>
    </row>
    <row r="213" customFormat="false" ht="15" hidden="false" customHeight="false" outlineLevel="0" collapsed="false">
      <c r="A213" s="161" t="s">
        <v>188</v>
      </c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O213" s="96"/>
    </row>
    <row r="214" customFormat="false" ht="15" hidden="false" customHeight="false" outlineLevel="0" collapsed="false">
      <c r="A214" s="180" t="n">
        <v>1</v>
      </c>
      <c r="B214" s="186" t="s">
        <v>189</v>
      </c>
      <c r="C214" s="187" t="n">
        <v>61</v>
      </c>
      <c r="D214" s="187" t="n">
        <v>861</v>
      </c>
      <c r="E214" s="74" t="n">
        <v>3453.72</v>
      </c>
      <c r="F214" s="169"/>
      <c r="G214" s="74" t="n">
        <v>2095.19</v>
      </c>
      <c r="H214" s="74" t="n">
        <v>2</v>
      </c>
      <c r="I214" s="169"/>
      <c r="J214" s="188" t="n">
        <f aca="false">K214/D214</f>
        <v>27.1289488966318</v>
      </c>
      <c r="K214" s="189" t="n">
        <f aca="false">L214+M214+E214</f>
        <v>23358.025</v>
      </c>
      <c r="L214" s="189" t="n">
        <f aca="false">F214*1163</f>
        <v>0</v>
      </c>
      <c r="M214" s="189" t="n">
        <f aca="false">G214*9.5</f>
        <v>19904.305</v>
      </c>
      <c r="O214" s="96"/>
    </row>
    <row r="215" customFormat="false" ht="15" hidden="false" customHeight="false" outlineLevel="0" collapsed="false">
      <c r="A215" s="162" t="n">
        <v>2</v>
      </c>
      <c r="B215" s="186" t="s">
        <v>190</v>
      </c>
      <c r="C215" s="187" t="n">
        <v>193</v>
      </c>
      <c r="D215" s="187" t="n">
        <v>1427.58</v>
      </c>
      <c r="E215" s="74" t="n">
        <v>3080.85</v>
      </c>
      <c r="F215" s="74" t="n">
        <v>26.15</v>
      </c>
      <c r="G215" s="190"/>
      <c r="H215" s="74" t="n">
        <v>35.27</v>
      </c>
      <c r="I215" s="74" t="n">
        <v>8.09</v>
      </c>
      <c r="J215" s="188" t="n">
        <f aca="false">K215/D215</f>
        <v>23.4615923450875</v>
      </c>
      <c r="K215" s="189" t="n">
        <f aca="false">L215+M215+E215</f>
        <v>33493.3</v>
      </c>
      <c r="L215" s="189" t="n">
        <f aca="false">F215*1163</f>
        <v>30412.45</v>
      </c>
      <c r="M215" s="189" t="n">
        <f aca="false">G215*9.5</f>
        <v>0</v>
      </c>
      <c r="O215" s="96"/>
    </row>
    <row r="216" customFormat="false" ht="15" hidden="false" customHeight="false" outlineLevel="0" collapsed="false">
      <c r="A216" s="162" t="n">
        <v>3</v>
      </c>
      <c r="B216" s="186" t="s">
        <v>191</v>
      </c>
      <c r="C216" s="187" t="n">
        <v>1000</v>
      </c>
      <c r="D216" s="187" t="n">
        <v>2559.06</v>
      </c>
      <c r="E216" s="74" t="n">
        <v>11536.15</v>
      </c>
      <c r="F216" s="74" t="n">
        <v>74.43</v>
      </c>
      <c r="G216" s="190"/>
      <c r="H216" s="74" t="n">
        <v>557.03</v>
      </c>
      <c r="I216" s="190"/>
      <c r="J216" s="188" t="n">
        <f aca="false">K216/D216</f>
        <v>38.3337006557095</v>
      </c>
      <c r="K216" s="189" t="n">
        <f aca="false">L216+M216+E216</f>
        <v>98098.24</v>
      </c>
      <c r="L216" s="189" t="n">
        <f aca="false">F216*1163</f>
        <v>86562.09</v>
      </c>
      <c r="M216" s="189" t="n">
        <f aca="false">G216*9.5</f>
        <v>0</v>
      </c>
      <c r="O216" s="96"/>
    </row>
    <row r="217" customFormat="false" ht="15" hidden="false" customHeight="false" outlineLevel="0" collapsed="false">
      <c r="A217" s="180" t="n">
        <v>4</v>
      </c>
      <c r="B217" s="186" t="s">
        <v>192</v>
      </c>
      <c r="C217" s="187" t="n">
        <v>60</v>
      </c>
      <c r="D217" s="187" t="n">
        <v>217</v>
      </c>
      <c r="E217" s="74" t="n">
        <v>207.97</v>
      </c>
      <c r="F217" s="74" t="n">
        <v>3.9</v>
      </c>
      <c r="G217" s="190"/>
      <c r="H217" s="74" t="n">
        <v>3</v>
      </c>
      <c r="I217" s="74"/>
      <c r="J217" s="188" t="n">
        <f aca="false">K217/D217</f>
        <v>21.8602304147465</v>
      </c>
      <c r="K217" s="189" t="n">
        <f aca="false">L217+M217+E217</f>
        <v>4743.67</v>
      </c>
      <c r="L217" s="189" t="n">
        <f aca="false">F217*1163</f>
        <v>4535.7</v>
      </c>
      <c r="M217" s="189" t="n">
        <f aca="false">G217*9.5</f>
        <v>0</v>
      </c>
      <c r="O217" s="96"/>
    </row>
    <row r="218" customFormat="false" ht="15" hidden="false" customHeight="false" outlineLevel="0" collapsed="false">
      <c r="A218" s="162" t="n">
        <v>5</v>
      </c>
      <c r="B218" s="186" t="s">
        <v>193</v>
      </c>
      <c r="C218" s="187" t="n">
        <v>280</v>
      </c>
      <c r="D218" s="187" t="n">
        <v>1318.3</v>
      </c>
      <c r="E218" s="74" t="n">
        <v>19764.64</v>
      </c>
      <c r="F218" s="190"/>
      <c r="G218" s="190"/>
      <c r="H218" s="74" t="n">
        <v>34.93</v>
      </c>
      <c r="I218" s="190"/>
      <c r="J218" s="188" t="n">
        <f aca="false">K218/D218</f>
        <v>14.9925206705606</v>
      </c>
      <c r="K218" s="189" t="n">
        <f aca="false">L218+M218+E218</f>
        <v>19764.64</v>
      </c>
      <c r="L218" s="189" t="n">
        <f aca="false">F218*1163</f>
        <v>0</v>
      </c>
      <c r="M218" s="189" t="n">
        <f aca="false">G218*9.5</f>
        <v>0</v>
      </c>
      <c r="O218" s="96"/>
    </row>
    <row r="219" customFormat="false" ht="15" hidden="false" customHeight="false" outlineLevel="0" collapsed="false">
      <c r="A219" s="162" t="n">
        <v>6</v>
      </c>
      <c r="B219" s="186" t="s">
        <v>194</v>
      </c>
      <c r="C219" s="187"/>
      <c r="D219" s="187" t="n">
        <v>121.6</v>
      </c>
      <c r="E219" s="74" t="n">
        <v>0</v>
      </c>
      <c r="F219" s="169"/>
      <c r="G219" s="190"/>
      <c r="H219" s="169"/>
      <c r="I219" s="169"/>
      <c r="J219" s="188" t="n">
        <f aca="false">K219/D219</f>
        <v>0</v>
      </c>
      <c r="K219" s="189" t="n">
        <f aca="false">L219+M219+E219</f>
        <v>0</v>
      </c>
      <c r="L219" s="189" t="n">
        <f aca="false">F219*1163</f>
        <v>0</v>
      </c>
      <c r="M219" s="189" t="n">
        <f aca="false">G219*9.5</f>
        <v>0</v>
      </c>
      <c r="O219" s="96"/>
    </row>
    <row r="220" customFormat="false" ht="15" hidden="false" customHeight="false" outlineLevel="0" collapsed="false">
      <c r="A220" s="180" t="n">
        <v>7</v>
      </c>
      <c r="B220" s="186" t="s">
        <v>195</v>
      </c>
      <c r="C220" s="187" t="n">
        <v>80</v>
      </c>
      <c r="D220" s="187" t="n">
        <v>213.7</v>
      </c>
      <c r="E220" s="74" t="n">
        <v>77.4</v>
      </c>
      <c r="F220" s="169"/>
      <c r="G220" s="190"/>
      <c r="H220" s="74" t="n">
        <v>1.2</v>
      </c>
      <c r="I220" s="74" t="n">
        <v>1</v>
      </c>
      <c r="J220" s="188" t="n">
        <f aca="false">K220/D220</f>
        <v>0.362189985961628</v>
      </c>
      <c r="K220" s="189" t="n">
        <f aca="false">L220+M220+E220</f>
        <v>77.4</v>
      </c>
      <c r="L220" s="189" t="n">
        <f aca="false">F220*1163</f>
        <v>0</v>
      </c>
      <c r="M220" s="189" t="n">
        <f aca="false">G220*9.5</f>
        <v>0</v>
      </c>
      <c r="O220" s="96"/>
    </row>
    <row r="221" customFormat="false" ht="15" hidden="false" customHeight="false" outlineLevel="0" collapsed="false">
      <c r="A221" s="162" t="n">
        <v>8</v>
      </c>
      <c r="B221" s="186" t="s">
        <v>196</v>
      </c>
      <c r="C221" s="187" t="n">
        <v>40</v>
      </c>
      <c r="D221" s="187" t="n">
        <v>173.8</v>
      </c>
      <c r="E221" s="74" t="n">
        <v>36.8</v>
      </c>
      <c r="F221" s="169"/>
      <c r="G221" s="190"/>
      <c r="H221" s="74" t="n">
        <v>2</v>
      </c>
      <c r="I221" s="169"/>
      <c r="J221" s="188" t="n">
        <f aca="false">K221/D221</f>
        <v>0.211737629459148</v>
      </c>
      <c r="K221" s="189" t="n">
        <f aca="false">L221+M221+E221</f>
        <v>36.8</v>
      </c>
      <c r="L221" s="189" t="n">
        <f aca="false">F221*1163</f>
        <v>0</v>
      </c>
      <c r="M221" s="189" t="n">
        <f aca="false">G221*9.5</f>
        <v>0</v>
      </c>
      <c r="O221" s="96"/>
    </row>
    <row r="222" customFormat="false" ht="15" hidden="false" customHeight="false" outlineLevel="0" collapsed="false">
      <c r="A222" s="162" t="n">
        <v>9</v>
      </c>
      <c r="B222" s="191" t="s">
        <v>197</v>
      </c>
      <c r="C222" s="187" t="n">
        <v>25</v>
      </c>
      <c r="D222" s="187" t="n">
        <v>98.1</v>
      </c>
      <c r="E222" s="169"/>
      <c r="F222" s="169"/>
      <c r="G222" s="190"/>
      <c r="H222" s="74" t="n">
        <v>1</v>
      </c>
      <c r="I222" s="169"/>
      <c r="J222" s="188" t="n">
        <f aca="false">K222/D222</f>
        <v>0</v>
      </c>
      <c r="K222" s="189" t="n">
        <f aca="false">L222+M222+E222</f>
        <v>0</v>
      </c>
      <c r="L222" s="189" t="n">
        <f aca="false">F222*1163</f>
        <v>0</v>
      </c>
      <c r="M222" s="189" t="n">
        <f aca="false">G222*9.5</f>
        <v>0</v>
      </c>
      <c r="O222" s="96"/>
    </row>
    <row r="223" customFormat="false" ht="15" hidden="false" customHeight="false" outlineLevel="0" collapsed="false">
      <c r="A223" s="180" t="n">
        <v>10</v>
      </c>
      <c r="B223" s="192" t="s">
        <v>198</v>
      </c>
      <c r="C223" s="187" t="n">
        <v>20</v>
      </c>
      <c r="D223" s="187" t="n">
        <v>94.55</v>
      </c>
      <c r="E223" s="74" t="n">
        <v>0</v>
      </c>
      <c r="F223" s="169"/>
      <c r="G223" s="190"/>
      <c r="H223" s="169"/>
      <c r="I223" s="169"/>
      <c r="J223" s="188" t="n">
        <f aca="false">K223/D223</f>
        <v>0</v>
      </c>
      <c r="K223" s="189" t="n">
        <f aca="false">L223+M223+E223</f>
        <v>0</v>
      </c>
      <c r="L223" s="189" t="n">
        <f aca="false">F223*1163</f>
        <v>0</v>
      </c>
      <c r="M223" s="189" t="n">
        <f aca="false">G223*9.5</f>
        <v>0</v>
      </c>
      <c r="O223" s="96"/>
    </row>
    <row r="224" customFormat="false" ht="15" hidden="false" customHeight="false" outlineLevel="0" collapsed="false">
      <c r="A224" s="173"/>
      <c r="B224" s="174" t="s">
        <v>186</v>
      </c>
      <c r="C224" s="175" t="n">
        <f aca="false">SUM(C214:C223)</f>
        <v>1759</v>
      </c>
      <c r="D224" s="175" t="n">
        <f aca="false">SUM(D214:D223)</f>
        <v>7084.69</v>
      </c>
      <c r="E224" s="176" t="n">
        <f aca="false">SUM(E214:E223)</f>
        <v>38157.53</v>
      </c>
      <c r="F224" s="176" t="n">
        <f aca="false">SUM(F214:F223)</f>
        <v>104.48</v>
      </c>
      <c r="G224" s="193" t="n">
        <f aca="false">SUM(G214:G223)</f>
        <v>2095.19</v>
      </c>
      <c r="H224" s="176" t="n">
        <f aca="false">SUM(H214:H223)</f>
        <v>636.43</v>
      </c>
      <c r="I224" s="176" t="n">
        <f aca="false">SUM(I214:I223)</f>
        <v>9.09</v>
      </c>
      <c r="J224" s="178"/>
      <c r="K224" s="178"/>
      <c r="L224" s="194"/>
      <c r="M224" s="178"/>
      <c r="O224" s="96"/>
    </row>
    <row r="225" customFormat="false" ht="15" hidden="false" customHeight="false" outlineLevel="0" collapsed="false">
      <c r="A225" s="173"/>
      <c r="B225" s="174" t="s">
        <v>187</v>
      </c>
      <c r="C225" s="175"/>
      <c r="D225" s="175"/>
      <c r="E225" s="176"/>
      <c r="F225" s="176"/>
      <c r="G225" s="178"/>
      <c r="H225" s="176"/>
      <c r="I225" s="178"/>
      <c r="J225" s="179" t="n">
        <f aca="false">SUM(J214:J223)/10</f>
        <v>12.6350920598157</v>
      </c>
      <c r="K225" s="178"/>
      <c r="L225" s="178"/>
      <c r="M225" s="178"/>
      <c r="O225" s="96"/>
    </row>
    <row r="226" customFormat="false" ht="15" hidden="false" customHeight="false" outlineLevel="0" collapsed="false">
      <c r="A226" s="125"/>
      <c r="B226" s="125"/>
      <c r="C226" s="125"/>
      <c r="D226" s="125"/>
      <c r="E226" s="124"/>
      <c r="F226" s="124"/>
      <c r="G226" s="124"/>
      <c r="H226" s="124"/>
      <c r="I226" s="124"/>
      <c r="J226" s="124"/>
      <c r="K226" s="124"/>
      <c r="L226" s="124"/>
      <c r="M226" s="124"/>
      <c r="O226" s="96"/>
    </row>
    <row r="227" customFormat="false" ht="15" hidden="false" customHeight="false" outlineLevel="0" collapsed="false">
      <c r="A227" s="125"/>
      <c r="B227" s="125"/>
      <c r="C227" s="125"/>
      <c r="D227" s="125"/>
      <c r="E227" s="124"/>
      <c r="F227" s="124"/>
      <c r="G227" s="124"/>
      <c r="H227" s="124"/>
      <c r="I227" s="124"/>
      <c r="J227" s="124"/>
      <c r="K227" s="124"/>
      <c r="L227" s="124"/>
      <c r="M227" s="124"/>
      <c r="O227" s="96"/>
    </row>
    <row r="228" customFormat="false" ht="13.5" hidden="false" customHeight="true" outlineLevel="0" collapsed="false">
      <c r="A228" s="126" t="s">
        <v>1</v>
      </c>
      <c r="B228" s="127" t="s">
        <v>2</v>
      </c>
      <c r="C228" s="127" t="s">
        <v>3</v>
      </c>
      <c r="D228" s="127" t="s">
        <v>4</v>
      </c>
      <c r="E228" s="126" t="s">
        <v>5</v>
      </c>
      <c r="F228" s="126"/>
      <c r="G228" s="126"/>
      <c r="H228" s="126"/>
      <c r="I228" s="126"/>
      <c r="J228" s="127" t="s">
        <v>6</v>
      </c>
      <c r="K228" s="127" t="s">
        <v>7</v>
      </c>
      <c r="L228" s="127"/>
      <c r="M228" s="127"/>
      <c r="O228" s="96"/>
    </row>
    <row r="229" customFormat="false" ht="49.5" hidden="false" customHeight="true" outlineLevel="0" collapsed="false">
      <c r="A229" s="126"/>
      <c r="B229" s="127"/>
      <c r="C229" s="127"/>
      <c r="D229" s="127"/>
      <c r="E229" s="126" t="s">
        <v>8</v>
      </c>
      <c r="F229" s="126" t="s">
        <v>9</v>
      </c>
      <c r="G229" s="126" t="s">
        <v>10</v>
      </c>
      <c r="H229" s="126" t="s">
        <v>11</v>
      </c>
      <c r="I229" s="126" t="s">
        <v>12</v>
      </c>
      <c r="J229" s="127"/>
      <c r="K229" s="127" t="s">
        <v>13</v>
      </c>
      <c r="L229" s="127" t="s">
        <v>14</v>
      </c>
      <c r="M229" s="127" t="s">
        <v>15</v>
      </c>
      <c r="O229" s="96"/>
    </row>
    <row r="230" customFormat="false" ht="15" hidden="false" customHeight="false" outlineLevel="0" collapsed="false">
      <c r="A230" s="161" t="s">
        <v>199</v>
      </c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O230" s="96"/>
    </row>
    <row r="231" customFormat="false" ht="23.85" hidden="false" customHeight="false" outlineLevel="0" collapsed="false">
      <c r="A231" s="129" t="n">
        <v>1</v>
      </c>
      <c r="B231" s="91" t="s">
        <v>200</v>
      </c>
      <c r="C231" s="92" t="n">
        <v>871</v>
      </c>
      <c r="D231" s="92" t="n">
        <v>9941.8</v>
      </c>
      <c r="E231" s="26" t="n">
        <v>11966.67</v>
      </c>
      <c r="F231" s="26" t="n">
        <v>128.06</v>
      </c>
      <c r="G231" s="195"/>
      <c r="H231" s="26" t="n">
        <v>494.38</v>
      </c>
      <c r="I231" s="195"/>
      <c r="J231" s="196" t="n">
        <f aca="false">K231/D231</f>
        <v>16.1842372608582</v>
      </c>
      <c r="K231" s="197" t="n">
        <f aca="false">L231+M231+E231</f>
        <v>160900.45</v>
      </c>
      <c r="L231" s="197" t="n">
        <f aca="false">F231*1163</f>
        <v>148933.78</v>
      </c>
      <c r="M231" s="197" t="n">
        <f aca="false">G231*9.5</f>
        <v>0</v>
      </c>
      <c r="O231" s="96"/>
    </row>
    <row r="232" customFormat="false" ht="35.05" hidden="false" customHeight="false" outlineLevel="0" collapsed="false">
      <c r="A232" s="129" t="n">
        <v>2</v>
      </c>
      <c r="B232" s="91" t="s">
        <v>201</v>
      </c>
      <c r="C232" s="92" t="n">
        <v>875</v>
      </c>
      <c r="D232" s="92" t="n">
        <v>4538.7</v>
      </c>
      <c r="E232" s="26" t="n">
        <v>9391.96</v>
      </c>
      <c r="F232" s="26" t="n">
        <v>64.74</v>
      </c>
      <c r="G232" s="195"/>
      <c r="H232" s="26" t="n">
        <v>204.45</v>
      </c>
      <c r="I232" s="26" t="n">
        <v>107.11</v>
      </c>
      <c r="J232" s="196" t="n">
        <f aca="false">K232/D232</f>
        <v>18.6583338841518</v>
      </c>
      <c r="K232" s="197" t="n">
        <f aca="false">L232+M232+E232</f>
        <v>84684.58</v>
      </c>
      <c r="L232" s="197" t="n">
        <f aca="false">F232*1163</f>
        <v>75292.62</v>
      </c>
      <c r="M232" s="197" t="n">
        <f aca="false">G232*9.5</f>
        <v>0</v>
      </c>
      <c r="O232" s="96"/>
    </row>
    <row r="233" customFormat="false" ht="23.85" hidden="false" customHeight="false" outlineLevel="0" collapsed="false">
      <c r="A233" s="129" t="n">
        <v>3</v>
      </c>
      <c r="B233" s="91" t="s">
        <v>202</v>
      </c>
      <c r="C233" s="92" t="n">
        <v>2425</v>
      </c>
      <c r="D233" s="92" t="n">
        <v>12788.2</v>
      </c>
      <c r="E233" s="26" t="n">
        <v>13149.01</v>
      </c>
      <c r="F233" s="26" t="n">
        <v>187.47</v>
      </c>
      <c r="G233" s="26" t="n">
        <v>79.61</v>
      </c>
      <c r="H233" s="26" t="n">
        <v>508.23</v>
      </c>
      <c r="I233" s="195"/>
      <c r="J233" s="196" t="n">
        <f aca="false">K233/D233</f>
        <v>18.1364785505388</v>
      </c>
      <c r="K233" s="197" t="n">
        <f aca="false">L233+M233+E233</f>
        <v>231932.915</v>
      </c>
      <c r="L233" s="197" t="n">
        <f aca="false">F233*1163</f>
        <v>218027.61</v>
      </c>
      <c r="M233" s="197" t="n">
        <f aca="false">G233*9.5</f>
        <v>756.295</v>
      </c>
      <c r="O233" s="96"/>
    </row>
    <row r="234" customFormat="false" ht="23.85" hidden="false" customHeight="false" outlineLevel="0" collapsed="false">
      <c r="A234" s="129" t="n">
        <v>4</v>
      </c>
      <c r="B234" s="91" t="s">
        <v>203</v>
      </c>
      <c r="C234" s="92" t="n">
        <v>2028</v>
      </c>
      <c r="D234" s="92" t="n">
        <v>8780.4</v>
      </c>
      <c r="E234" s="26" t="n">
        <v>18499.88</v>
      </c>
      <c r="F234" s="26" t="n">
        <v>34.01</v>
      </c>
      <c r="G234" s="26" t="n">
        <v>12139.35</v>
      </c>
      <c r="H234" s="26" t="n">
        <v>281.34</v>
      </c>
      <c r="I234" s="26" t="n">
        <v>88.17</v>
      </c>
      <c r="J234" s="196" t="n">
        <f aca="false">K234/D234</f>
        <v>19.7459495011617</v>
      </c>
      <c r="K234" s="197" t="n">
        <f aca="false">L234+M234+E234</f>
        <v>173377.335</v>
      </c>
      <c r="L234" s="197" t="n">
        <f aca="false">F234*1163</f>
        <v>39553.63</v>
      </c>
      <c r="M234" s="197" t="n">
        <f aca="false">G234*9.5</f>
        <v>115323.825</v>
      </c>
      <c r="O234" s="96"/>
    </row>
    <row r="235" customFormat="false" ht="15" hidden="false" customHeight="false" outlineLevel="0" collapsed="false">
      <c r="A235" s="129" t="n">
        <v>5</v>
      </c>
      <c r="B235" s="91" t="s">
        <v>204</v>
      </c>
      <c r="C235" s="92" t="n">
        <v>1332</v>
      </c>
      <c r="D235" s="92" t="n">
        <v>11092.1</v>
      </c>
      <c r="E235" s="26" t="n">
        <v>22692.91</v>
      </c>
      <c r="F235" s="26" t="n">
        <v>119.54</v>
      </c>
      <c r="G235" s="195"/>
      <c r="H235" s="26" t="n">
        <v>498.25</v>
      </c>
      <c r="I235" s="26" t="n">
        <v>140.06</v>
      </c>
      <c r="J235" s="196" t="n">
        <f aca="false">K235/D235</f>
        <v>14.5795593260068</v>
      </c>
      <c r="K235" s="197" t="n">
        <f aca="false">L235+M235+E235</f>
        <v>161717.93</v>
      </c>
      <c r="L235" s="197" t="n">
        <f aca="false">F235*1163</f>
        <v>139025.02</v>
      </c>
      <c r="M235" s="197" t="n">
        <f aca="false">G235*9.5</f>
        <v>0</v>
      </c>
      <c r="O235" s="96"/>
    </row>
    <row r="236" customFormat="false" ht="15" hidden="false" customHeight="false" outlineLevel="0" collapsed="false">
      <c r="A236" s="143"/>
      <c r="B236" s="138" t="s">
        <v>186</v>
      </c>
      <c r="C236" s="139" t="n">
        <f aca="false">SUM(C231:C235)</f>
        <v>7531</v>
      </c>
      <c r="D236" s="139" t="n">
        <f aca="false">SUM(D231:D235)</f>
        <v>47141.2</v>
      </c>
      <c r="E236" s="140" t="n">
        <f aca="false">SUM(E231:E235)</f>
        <v>75700.43</v>
      </c>
      <c r="F236" s="140" t="n">
        <f aca="false">SUM(F231:F235)</f>
        <v>533.82</v>
      </c>
      <c r="G236" s="140" t="n">
        <f aca="false">SUM(G231:G235)</f>
        <v>12218.96</v>
      </c>
      <c r="H236" s="140" t="n">
        <f aca="false">SUM(H231:H235)</f>
        <v>1986.65</v>
      </c>
      <c r="I236" s="140" t="n">
        <f aca="false">SUM(I231:I235)</f>
        <v>335.34</v>
      </c>
      <c r="J236" s="142"/>
      <c r="K236" s="142"/>
      <c r="L236" s="142"/>
      <c r="M236" s="142"/>
      <c r="O236" s="96"/>
    </row>
    <row r="237" customFormat="false" ht="15" hidden="false" customHeight="false" outlineLevel="0" collapsed="false">
      <c r="A237" s="143"/>
      <c r="B237" s="138" t="s">
        <v>187</v>
      </c>
      <c r="C237" s="139"/>
      <c r="D237" s="139"/>
      <c r="E237" s="140"/>
      <c r="F237" s="140"/>
      <c r="G237" s="140"/>
      <c r="H237" s="140"/>
      <c r="I237" s="140"/>
      <c r="J237" s="141" t="n">
        <f aca="false">SUM(J231:J235)/5</f>
        <v>17.4609117045435</v>
      </c>
      <c r="K237" s="142"/>
      <c r="L237" s="142"/>
      <c r="M237" s="142"/>
      <c r="O237" s="96"/>
    </row>
    <row r="239" customFormat="false" ht="15" hidden="false" customHeight="false" outlineLevel="0" collapsed="false">
      <c r="B239" s="121"/>
    </row>
  </sheetData>
  <mergeCells count="57">
    <mergeCell ref="A1:K1"/>
    <mergeCell ref="A4:A5"/>
    <mergeCell ref="B4:B5"/>
    <mergeCell ref="C4:C5"/>
    <mergeCell ref="D4:D5"/>
    <mergeCell ref="E4:I4"/>
    <mergeCell ref="J4:J5"/>
    <mergeCell ref="K4:M4"/>
    <mergeCell ref="A6:M6"/>
    <mergeCell ref="A60:A61"/>
    <mergeCell ref="B60:B61"/>
    <mergeCell ref="C60:C61"/>
    <mergeCell ref="D60:D61"/>
    <mergeCell ref="E60:I60"/>
    <mergeCell ref="J60:J61"/>
    <mergeCell ref="K60:M60"/>
    <mergeCell ref="A62:M62"/>
    <mergeCell ref="A118:A119"/>
    <mergeCell ref="B118:B119"/>
    <mergeCell ref="C118:C119"/>
    <mergeCell ref="D118:D119"/>
    <mergeCell ref="E118:I118"/>
    <mergeCell ref="J118:J119"/>
    <mergeCell ref="K118:M118"/>
    <mergeCell ref="A120:M120"/>
    <mergeCell ref="A143:A144"/>
    <mergeCell ref="B143:B144"/>
    <mergeCell ref="C143:C144"/>
    <mergeCell ref="D143:D144"/>
    <mergeCell ref="E143:I143"/>
    <mergeCell ref="J143:J144"/>
    <mergeCell ref="K143:M143"/>
    <mergeCell ref="A145:M145"/>
    <mergeCell ref="A168:A169"/>
    <mergeCell ref="B168:B169"/>
    <mergeCell ref="C168:C169"/>
    <mergeCell ref="D168:D169"/>
    <mergeCell ref="E168:I168"/>
    <mergeCell ref="J168:J169"/>
    <mergeCell ref="K168:M168"/>
    <mergeCell ref="A170:M170"/>
    <mergeCell ref="A211:A212"/>
    <mergeCell ref="B211:B212"/>
    <mergeCell ref="C211:C212"/>
    <mergeCell ref="D211:D212"/>
    <mergeCell ref="E211:I211"/>
    <mergeCell ref="J211:J212"/>
    <mergeCell ref="K211:M211"/>
    <mergeCell ref="A213:M213"/>
    <mergeCell ref="A228:A229"/>
    <mergeCell ref="B228:B229"/>
    <mergeCell ref="C228:C229"/>
    <mergeCell ref="D228:D229"/>
    <mergeCell ref="E228:I228"/>
    <mergeCell ref="J228:J229"/>
    <mergeCell ref="K228:M228"/>
    <mergeCell ref="A230:M230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39"/>
  <sheetViews>
    <sheetView showFormulas="false" showGridLines="true" showRowColHeaders="true" showZeros="true" rightToLeft="false" tabSelected="false" showOutlineSymbols="true" defaultGridColor="true" view="normal" topLeftCell="A171" colorId="64" zoomScale="90" zoomScaleNormal="90" zoomScalePageLayoutView="100" workbookViewId="0">
      <selection pane="topLeft" activeCell="A171" activeCellId="0" sqref="A171"/>
    </sheetView>
  </sheetViews>
  <sheetFormatPr defaultColWidth="11.31640625" defaultRowHeight="15" customHeight="true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21.29"/>
    <col collapsed="false" customWidth="true" hidden="false" outlineLevel="0" max="3" min="3" style="1" width="15.57"/>
    <col collapsed="false" customWidth="true" hidden="false" outlineLevel="0" max="4" min="4" style="1" width="14.69"/>
    <col collapsed="false" customWidth="true" hidden="false" outlineLevel="0" max="5" min="5" style="2" width="19"/>
    <col collapsed="false" customWidth="true" hidden="false" outlineLevel="0" max="6" min="6" style="2" width="18.58"/>
    <col collapsed="false" customWidth="true" hidden="false" outlineLevel="0" max="7" min="7" style="2" width="13.29"/>
    <col collapsed="false" customWidth="true" hidden="false" outlineLevel="0" max="8" min="8" style="2" width="11.14"/>
    <col collapsed="false" customWidth="true" hidden="false" outlineLevel="0" max="9" min="9" style="2" width="11.71"/>
    <col collapsed="false" customWidth="true" hidden="false" outlineLevel="0" max="10" min="10" style="3" width="12.29"/>
    <col collapsed="false" customWidth="true" hidden="false" outlineLevel="0" max="11" min="11" style="3" width="14.69"/>
    <col collapsed="false" customWidth="true" hidden="false" outlineLevel="0" max="12" min="12" style="3" width="14.15"/>
    <col collapsed="false" customWidth="true" hidden="false" outlineLevel="0" max="13" min="13" style="3" width="13.02"/>
    <col collapsed="false" customWidth="true" hidden="false" outlineLevel="0" max="15" min="15" style="1" width="11.57"/>
  </cols>
  <sheetData>
    <row r="1" customFormat="false" ht="15" hidden="false" customHeight="false" outlineLevel="0" collapsed="false">
      <c r="A1" s="122" t="s">
        <v>207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  <c r="M1" s="124"/>
      <c r="N1" s="1"/>
      <c r="P1" s="1"/>
      <c r="Q1" s="1"/>
    </row>
    <row r="2" customFormat="false" ht="15" hidden="false" customHeight="false" outlineLevel="0" collapsed="false">
      <c r="A2" s="125"/>
      <c r="B2" s="125"/>
      <c r="C2" s="125"/>
      <c r="D2" s="125"/>
      <c r="E2" s="124"/>
      <c r="F2" s="124"/>
      <c r="G2" s="124"/>
      <c r="H2" s="124"/>
      <c r="I2" s="124"/>
      <c r="J2" s="124"/>
      <c r="K2" s="124"/>
      <c r="L2" s="124"/>
      <c r="M2" s="124"/>
    </row>
    <row r="3" customFormat="false" ht="15" hidden="true" customHeight="false" outlineLevel="0" collapsed="false">
      <c r="A3" s="125"/>
      <c r="B3" s="125"/>
      <c r="C3" s="125"/>
      <c r="D3" s="125"/>
      <c r="E3" s="124"/>
      <c r="F3" s="124"/>
      <c r="G3" s="124"/>
      <c r="H3" s="124"/>
      <c r="I3" s="124"/>
      <c r="J3" s="124"/>
      <c r="K3" s="124"/>
      <c r="L3" s="124"/>
      <c r="M3" s="124"/>
    </row>
    <row r="4" customFormat="false" ht="13.5" hidden="false" customHeight="true" outlineLevel="0" collapsed="false">
      <c r="A4" s="126" t="s">
        <v>1</v>
      </c>
      <c r="B4" s="127" t="s">
        <v>2</v>
      </c>
      <c r="C4" s="127" t="s">
        <v>3</v>
      </c>
      <c r="D4" s="127" t="s">
        <v>4</v>
      </c>
      <c r="E4" s="126" t="s">
        <v>5</v>
      </c>
      <c r="F4" s="126"/>
      <c r="G4" s="126"/>
      <c r="H4" s="126"/>
      <c r="I4" s="126"/>
      <c r="J4" s="127" t="s">
        <v>6</v>
      </c>
      <c r="K4" s="127" t="s">
        <v>7</v>
      </c>
      <c r="L4" s="127"/>
      <c r="M4" s="127"/>
    </row>
    <row r="5" customFormat="false" ht="61.5" hidden="false" customHeight="true" outlineLevel="0" collapsed="false">
      <c r="A5" s="126"/>
      <c r="B5" s="127"/>
      <c r="C5" s="127"/>
      <c r="D5" s="127"/>
      <c r="E5" s="126" t="s">
        <v>8</v>
      </c>
      <c r="F5" s="126" t="s">
        <v>9</v>
      </c>
      <c r="G5" s="126" t="s">
        <v>10</v>
      </c>
      <c r="H5" s="126" t="s">
        <v>11</v>
      </c>
      <c r="I5" s="126" t="s">
        <v>12</v>
      </c>
      <c r="J5" s="127"/>
      <c r="K5" s="127" t="s">
        <v>13</v>
      </c>
      <c r="L5" s="127" t="s">
        <v>14</v>
      </c>
      <c r="M5" s="127" t="s">
        <v>15</v>
      </c>
      <c r="P5" s="9"/>
      <c r="Q5" s="9"/>
      <c r="R5" s="9"/>
    </row>
    <row r="6" customFormat="false" ht="13.5" hidden="false" customHeight="true" outlineLevel="0" collapsed="false">
      <c r="A6" s="128" t="s">
        <v>16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"/>
      <c r="O6" s="9"/>
      <c r="P6" s="11"/>
      <c r="Q6" s="11"/>
      <c r="R6" s="11"/>
      <c r="S6" s="11"/>
    </row>
    <row r="7" customFormat="false" ht="15" hidden="false" customHeight="false" outlineLevel="0" collapsed="false">
      <c r="A7" s="129" t="n">
        <v>1</v>
      </c>
      <c r="B7" s="91" t="s">
        <v>17</v>
      </c>
      <c r="C7" s="130" t="n">
        <v>119</v>
      </c>
      <c r="D7" s="130" t="n">
        <v>310.7</v>
      </c>
      <c r="E7" s="26" t="n">
        <v>1060.85</v>
      </c>
      <c r="F7" s="26" t="n">
        <v>6.16</v>
      </c>
      <c r="G7" s="26" t="n">
        <v>39.37</v>
      </c>
      <c r="H7" s="26" t="n">
        <v>32.71</v>
      </c>
      <c r="I7" s="168"/>
      <c r="J7" s="131" t="n">
        <f aca="false">K7/D7</f>
        <v>27.6760379787576</v>
      </c>
      <c r="K7" s="132" t="n">
        <f aca="false">L7+M7+E7</f>
        <v>8598.945</v>
      </c>
      <c r="L7" s="132" t="n">
        <f aca="false">F7*1163</f>
        <v>7164.08</v>
      </c>
      <c r="M7" s="132" t="n">
        <f aca="false">G7*9.5</f>
        <v>374.015</v>
      </c>
      <c r="N7" s="19"/>
      <c r="O7" s="20"/>
      <c r="P7" s="21"/>
    </row>
    <row r="8" customFormat="false" ht="15" hidden="false" customHeight="false" outlineLevel="0" collapsed="false">
      <c r="A8" s="129" t="n">
        <v>2</v>
      </c>
      <c r="B8" s="91" t="s">
        <v>18</v>
      </c>
      <c r="C8" s="133" t="n">
        <v>124</v>
      </c>
      <c r="D8" s="130" t="n">
        <v>627.8</v>
      </c>
      <c r="E8" s="26" t="n">
        <v>2664.94</v>
      </c>
      <c r="F8" s="26" t="n">
        <v>12.24</v>
      </c>
      <c r="G8" s="168"/>
      <c r="H8" s="26" t="n">
        <v>41.61</v>
      </c>
      <c r="I8" s="168"/>
      <c r="J8" s="131" t="n">
        <f aca="false">K8/D8</f>
        <v>26.9194966549857</v>
      </c>
      <c r="K8" s="132" t="n">
        <f aca="false">L8+M8+E8</f>
        <v>16900.06</v>
      </c>
      <c r="L8" s="132" t="n">
        <f aca="false">F8*1163</f>
        <v>14235.12</v>
      </c>
      <c r="M8" s="132" t="n">
        <f aca="false">G8*9.5</f>
        <v>0</v>
      </c>
      <c r="N8" s="19"/>
      <c r="O8" s="20"/>
      <c r="P8" s="21"/>
    </row>
    <row r="9" customFormat="false" ht="15" hidden="false" customHeight="false" outlineLevel="0" collapsed="false">
      <c r="A9" s="129" t="n">
        <v>3</v>
      </c>
      <c r="B9" s="91" t="s">
        <v>19</v>
      </c>
      <c r="C9" s="130" t="n">
        <v>48</v>
      </c>
      <c r="D9" s="130" t="n">
        <v>529</v>
      </c>
      <c r="E9" s="26" t="n">
        <v>1720.7</v>
      </c>
      <c r="F9" s="168"/>
      <c r="G9" s="26" t="n">
        <v>1438.29</v>
      </c>
      <c r="H9" s="26" t="n">
        <v>25.43</v>
      </c>
      <c r="I9" s="168"/>
      <c r="J9" s="131" t="n">
        <f aca="false">K9/D9</f>
        <v>29.082145557656</v>
      </c>
      <c r="K9" s="132" t="n">
        <f aca="false">L9+M9+E9</f>
        <v>15384.455</v>
      </c>
      <c r="L9" s="132" t="n">
        <f aca="false">F9*1163</f>
        <v>0</v>
      </c>
      <c r="M9" s="132" t="n">
        <f aca="false">G9*9.5</f>
        <v>13663.755</v>
      </c>
      <c r="N9" s="19"/>
      <c r="O9" s="20"/>
      <c r="P9" s="21"/>
    </row>
    <row r="10" customFormat="false" ht="15" hidden="false" customHeight="false" outlineLevel="0" collapsed="false">
      <c r="A10" s="129" t="n">
        <v>4</v>
      </c>
      <c r="B10" s="91" t="s">
        <v>20</v>
      </c>
      <c r="C10" s="133" t="n">
        <v>219</v>
      </c>
      <c r="D10" s="130" t="n">
        <v>2020.8</v>
      </c>
      <c r="E10" s="26" t="n">
        <v>3012.89</v>
      </c>
      <c r="F10" s="26" t="n">
        <v>18.43</v>
      </c>
      <c r="G10" s="168"/>
      <c r="H10" s="26" t="n">
        <v>145.84</v>
      </c>
      <c r="I10" s="168"/>
      <c r="J10" s="131" t="n">
        <f aca="false">K10/D10</f>
        <v>12.0976741884402</v>
      </c>
      <c r="K10" s="132" t="n">
        <f aca="false">L10+M10+E10</f>
        <v>24446.98</v>
      </c>
      <c r="L10" s="132" t="n">
        <f aca="false">F10*1163</f>
        <v>21434.09</v>
      </c>
      <c r="M10" s="132" t="n">
        <f aca="false">G10*9.5</f>
        <v>0</v>
      </c>
      <c r="N10" s="19"/>
      <c r="O10" s="20"/>
      <c r="P10" s="21"/>
    </row>
    <row r="11" customFormat="false" ht="15" hidden="false" customHeight="false" outlineLevel="0" collapsed="false">
      <c r="A11" s="129" t="n">
        <v>5</v>
      </c>
      <c r="B11" s="91" t="s">
        <v>21</v>
      </c>
      <c r="C11" s="130" t="n">
        <v>115</v>
      </c>
      <c r="D11" s="130" t="n">
        <v>1993.12</v>
      </c>
      <c r="E11" s="26" t="n">
        <v>4097.02</v>
      </c>
      <c r="F11" s="26" t="n">
        <v>43.69</v>
      </c>
      <c r="G11" s="168"/>
      <c r="H11" s="26" t="n">
        <v>64.43</v>
      </c>
      <c r="I11" s="168"/>
      <c r="J11" s="131" t="n">
        <f aca="false">K11/D11</f>
        <v>27.5490136068074</v>
      </c>
      <c r="K11" s="132" t="n">
        <f aca="false">L11+M11+E11</f>
        <v>54908.49</v>
      </c>
      <c r="L11" s="132" t="n">
        <f aca="false">F11*1163</f>
        <v>50811.47</v>
      </c>
      <c r="M11" s="132" t="n">
        <f aca="false">G11*9.5</f>
        <v>0</v>
      </c>
      <c r="N11" s="19"/>
      <c r="O11" s="20"/>
      <c r="P11" s="21"/>
    </row>
    <row r="12" customFormat="false" ht="23.25" hidden="false" customHeight="true" outlineLevel="0" collapsed="false">
      <c r="A12" s="129" t="n">
        <v>6</v>
      </c>
      <c r="B12" s="91" t="s">
        <v>22</v>
      </c>
      <c r="C12" s="130" t="n">
        <v>138</v>
      </c>
      <c r="D12" s="130" t="n">
        <v>868</v>
      </c>
      <c r="E12" s="26" t="n">
        <v>1718.43</v>
      </c>
      <c r="F12" s="134" t="n">
        <v>15.4</v>
      </c>
      <c r="G12" s="168"/>
      <c r="H12" s="26" t="n">
        <v>46.65</v>
      </c>
      <c r="I12" s="26" t="n">
        <v>56.19</v>
      </c>
      <c r="J12" s="131" t="n">
        <f aca="false">K12/D12</f>
        <v>22.6136290322581</v>
      </c>
      <c r="K12" s="132" t="n">
        <f aca="false">L12+M12+E12</f>
        <v>19628.63</v>
      </c>
      <c r="L12" s="132" t="n">
        <f aca="false">F12*1163</f>
        <v>17910.2</v>
      </c>
      <c r="M12" s="132" t="n">
        <f aca="false">G12*9.5</f>
        <v>0</v>
      </c>
      <c r="N12" s="19"/>
      <c r="O12" s="20"/>
      <c r="P12" s="21"/>
    </row>
    <row r="13" customFormat="false" ht="15" hidden="false" customHeight="false" outlineLevel="0" collapsed="false">
      <c r="A13" s="129" t="n">
        <v>7</v>
      </c>
      <c r="B13" s="91" t="s">
        <v>23</v>
      </c>
      <c r="C13" s="130" t="n">
        <v>156</v>
      </c>
      <c r="D13" s="130" t="n">
        <v>570</v>
      </c>
      <c r="E13" s="26" t="n">
        <v>2011.48</v>
      </c>
      <c r="F13" s="198"/>
      <c r="G13" s="26" t="n">
        <v>1192.14</v>
      </c>
      <c r="H13" s="26" t="n">
        <v>41.23</v>
      </c>
      <c r="I13" s="168"/>
      <c r="J13" s="131" t="n">
        <f aca="false">K13/D13</f>
        <v>23.3979122807018</v>
      </c>
      <c r="K13" s="132" t="n">
        <f aca="false">L13+M13+E13</f>
        <v>13336.81</v>
      </c>
      <c r="L13" s="132" t="n">
        <f aca="false">F13*1163</f>
        <v>0</v>
      </c>
      <c r="M13" s="132" t="n">
        <f aca="false">G13*9.5</f>
        <v>11325.33</v>
      </c>
      <c r="N13" s="19"/>
      <c r="O13" s="20"/>
      <c r="P13" s="21"/>
    </row>
    <row r="14" customFormat="false" ht="15" hidden="false" customHeight="false" outlineLevel="0" collapsed="false">
      <c r="A14" s="129" t="n">
        <v>8</v>
      </c>
      <c r="B14" s="91" t="s">
        <v>24</v>
      </c>
      <c r="C14" s="130" t="n">
        <v>322</v>
      </c>
      <c r="D14" s="130" t="n">
        <v>1735</v>
      </c>
      <c r="E14" s="26" t="n">
        <v>3636.74</v>
      </c>
      <c r="F14" s="26" t="n">
        <v>18.2</v>
      </c>
      <c r="G14" s="168"/>
      <c r="H14" s="26" t="n">
        <v>190.88</v>
      </c>
      <c r="I14" s="26" t="n">
        <v>51.99</v>
      </c>
      <c r="J14" s="131" t="n">
        <f aca="false">K14/D14</f>
        <v>14.2958731988473</v>
      </c>
      <c r="K14" s="132" t="n">
        <f aca="false">L14+M14+E14</f>
        <v>24803.34</v>
      </c>
      <c r="L14" s="132" t="n">
        <f aca="false">F14*1163</f>
        <v>21166.6</v>
      </c>
      <c r="M14" s="132" t="n">
        <f aca="false">G14*9.5</f>
        <v>0</v>
      </c>
      <c r="N14" s="19"/>
      <c r="O14" s="20"/>
      <c r="P14" s="21"/>
    </row>
    <row r="15" customFormat="false" ht="15" hidden="false" customHeight="false" outlineLevel="0" collapsed="false">
      <c r="A15" s="129" t="n">
        <v>9</v>
      </c>
      <c r="B15" s="91" t="s">
        <v>25</v>
      </c>
      <c r="C15" s="130" t="n">
        <v>360</v>
      </c>
      <c r="D15" s="130" t="n">
        <v>2128.9</v>
      </c>
      <c r="E15" s="26" t="n">
        <v>3753.9</v>
      </c>
      <c r="F15" s="134" t="n">
        <v>17.24</v>
      </c>
      <c r="G15" s="190"/>
      <c r="H15" s="26" t="n">
        <v>79.4</v>
      </c>
      <c r="I15" s="26" t="n">
        <v>44.81</v>
      </c>
      <c r="J15" s="131" t="n">
        <f aca="false">K15/D15</f>
        <v>11.1813706609047</v>
      </c>
      <c r="K15" s="132" t="n">
        <f aca="false">L15+M15+E15</f>
        <v>23804.02</v>
      </c>
      <c r="L15" s="132" t="n">
        <f aca="false">F15*1163</f>
        <v>20050.12</v>
      </c>
      <c r="M15" s="132" t="n">
        <f aca="false">G15*9.5</f>
        <v>0</v>
      </c>
      <c r="N15" s="19"/>
      <c r="O15" s="20"/>
      <c r="P15" s="21"/>
    </row>
    <row r="16" customFormat="false" ht="15" hidden="false" customHeight="false" outlineLevel="0" collapsed="false">
      <c r="A16" s="129" t="n">
        <v>10</v>
      </c>
      <c r="B16" s="91" t="s">
        <v>26</v>
      </c>
      <c r="C16" s="130" t="n">
        <v>321</v>
      </c>
      <c r="D16" s="130" t="n">
        <v>1945.9</v>
      </c>
      <c r="E16" s="26" t="n">
        <v>2787.53</v>
      </c>
      <c r="F16" s="26" t="n">
        <v>21.49</v>
      </c>
      <c r="G16" s="190"/>
      <c r="H16" s="26" t="n">
        <v>102.58</v>
      </c>
      <c r="I16" s="26" t="n">
        <v>48.62</v>
      </c>
      <c r="J16" s="131" t="n">
        <f aca="false">K16/D16</f>
        <v>14.2763759699882</v>
      </c>
      <c r="K16" s="132" t="n">
        <f aca="false">L16+M16+E16</f>
        <v>27780.4</v>
      </c>
      <c r="L16" s="132" t="n">
        <f aca="false">F16*1163</f>
        <v>24992.87</v>
      </c>
      <c r="M16" s="132" t="n">
        <f aca="false">G16*9.5</f>
        <v>0</v>
      </c>
      <c r="N16" s="19"/>
      <c r="O16" s="20"/>
      <c r="P16" s="21"/>
    </row>
    <row r="17" customFormat="false" ht="15" hidden="false" customHeight="false" outlineLevel="0" collapsed="false">
      <c r="A17" s="129" t="n">
        <v>11</v>
      </c>
      <c r="B17" s="91" t="s">
        <v>27</v>
      </c>
      <c r="C17" s="130" t="n">
        <v>212</v>
      </c>
      <c r="D17" s="130" t="n">
        <v>1060.7</v>
      </c>
      <c r="E17" s="26" t="n">
        <v>2599.65</v>
      </c>
      <c r="F17" s="198"/>
      <c r="G17" s="26" t="n">
        <v>1650.19</v>
      </c>
      <c r="H17" s="26" t="n">
        <v>59.01</v>
      </c>
      <c r="I17" s="168"/>
      <c r="J17" s="131" t="n">
        <f aca="false">K17/D17</f>
        <v>17.2305600075422</v>
      </c>
      <c r="K17" s="132" t="n">
        <f aca="false">L17+M17+E17</f>
        <v>18276.455</v>
      </c>
      <c r="L17" s="132" t="n">
        <f aca="false">F17*1163</f>
        <v>0</v>
      </c>
      <c r="M17" s="132" t="n">
        <f aca="false">G17*9.5</f>
        <v>15676.805</v>
      </c>
      <c r="N17" s="19"/>
      <c r="O17" s="20"/>
      <c r="P17" s="21"/>
    </row>
    <row r="18" customFormat="false" ht="15" hidden="false" customHeight="false" outlineLevel="0" collapsed="false">
      <c r="A18" s="129" t="n">
        <v>12</v>
      </c>
      <c r="B18" s="91" t="s">
        <v>28</v>
      </c>
      <c r="C18" s="130" t="n">
        <v>392</v>
      </c>
      <c r="D18" s="130" t="n">
        <v>1954.8</v>
      </c>
      <c r="E18" s="26" t="n">
        <v>2307.26</v>
      </c>
      <c r="F18" s="134" t="n">
        <v>12.25</v>
      </c>
      <c r="G18" s="168"/>
      <c r="H18" s="26" t="n">
        <v>48.82</v>
      </c>
      <c r="I18" s="26" t="n">
        <v>66.24</v>
      </c>
      <c r="J18" s="131" t="n">
        <f aca="false">K18/D18</f>
        <v>8.46839062819726</v>
      </c>
      <c r="K18" s="132" t="n">
        <f aca="false">L18+M18+E18</f>
        <v>16554.01</v>
      </c>
      <c r="L18" s="132" t="n">
        <f aca="false">F18*1163</f>
        <v>14246.75</v>
      </c>
      <c r="M18" s="132" t="n">
        <f aca="false">G18*9.5</f>
        <v>0</v>
      </c>
      <c r="N18" s="19"/>
      <c r="O18" s="20"/>
      <c r="P18" s="21"/>
    </row>
    <row r="19" customFormat="false" ht="15" hidden="false" customHeight="false" outlineLevel="0" collapsed="false">
      <c r="A19" s="129" t="n">
        <v>13</v>
      </c>
      <c r="B19" s="91" t="s">
        <v>29</v>
      </c>
      <c r="C19" s="130" t="n">
        <v>156</v>
      </c>
      <c r="D19" s="130" t="n">
        <v>951.3</v>
      </c>
      <c r="E19" s="26" t="n">
        <v>3277.26</v>
      </c>
      <c r="F19" s="26" t="n">
        <v>15.19</v>
      </c>
      <c r="G19" s="168"/>
      <c r="H19" s="26" t="n">
        <v>76.6</v>
      </c>
      <c r="I19" s="168"/>
      <c r="J19" s="131" t="n">
        <f aca="false">K19/D19</f>
        <v>22.0153789551141</v>
      </c>
      <c r="K19" s="132" t="n">
        <f aca="false">L19+M19+E19</f>
        <v>20943.23</v>
      </c>
      <c r="L19" s="132" t="n">
        <f aca="false">F19*1163</f>
        <v>17665.97</v>
      </c>
      <c r="M19" s="132" t="n">
        <f aca="false">G19*9.5</f>
        <v>0</v>
      </c>
      <c r="N19" s="19"/>
      <c r="O19" s="20"/>
      <c r="P19" s="21"/>
    </row>
    <row r="20" customFormat="false" ht="15" hidden="false" customHeight="false" outlineLevel="0" collapsed="false">
      <c r="A20" s="129" t="n">
        <v>14</v>
      </c>
      <c r="B20" s="91" t="s">
        <v>30</v>
      </c>
      <c r="C20" s="130" t="n">
        <v>204</v>
      </c>
      <c r="D20" s="130" t="n">
        <v>1049.12</v>
      </c>
      <c r="E20" s="26" t="n">
        <v>3863.59</v>
      </c>
      <c r="F20" s="26" t="n">
        <v>10.18</v>
      </c>
      <c r="G20" s="168"/>
      <c r="H20" s="26" t="n">
        <v>107.78</v>
      </c>
      <c r="I20" s="168"/>
      <c r="J20" s="131" t="n">
        <f aca="false">K20/D20</f>
        <v>14.9677157999085</v>
      </c>
      <c r="K20" s="132" t="n">
        <f aca="false">L20+M20+E20</f>
        <v>15702.93</v>
      </c>
      <c r="L20" s="132" t="n">
        <f aca="false">F20*1163</f>
        <v>11839.34</v>
      </c>
      <c r="M20" s="132" t="n">
        <f aca="false">G20*9.5</f>
        <v>0</v>
      </c>
      <c r="N20" s="19"/>
      <c r="O20" s="20"/>
      <c r="P20" s="21"/>
    </row>
    <row r="21" customFormat="false" ht="15" hidden="false" customHeight="false" outlineLevel="0" collapsed="false">
      <c r="A21" s="129" t="n">
        <v>15</v>
      </c>
      <c r="B21" s="91" t="s">
        <v>206</v>
      </c>
      <c r="C21" s="130" t="n">
        <v>350</v>
      </c>
      <c r="D21" s="130" t="n">
        <v>2104.3</v>
      </c>
      <c r="E21" s="26" t="n">
        <v>3736.06</v>
      </c>
      <c r="F21" s="134" t="n">
        <v>18.31</v>
      </c>
      <c r="G21" s="168"/>
      <c r="H21" s="26" t="n">
        <v>125.09</v>
      </c>
      <c r="I21" s="26" t="n">
        <v>8.79</v>
      </c>
      <c r="J21" s="131" t="n">
        <f aca="false">K21/D21</f>
        <v>11.8949721997814</v>
      </c>
      <c r="K21" s="132" t="n">
        <f aca="false">L21+M21+E21</f>
        <v>25030.59</v>
      </c>
      <c r="L21" s="132" t="n">
        <f aca="false">F21*1163</f>
        <v>21294.53</v>
      </c>
      <c r="M21" s="132" t="n">
        <f aca="false">G21*9.5</f>
        <v>0</v>
      </c>
      <c r="N21" s="19"/>
      <c r="O21" s="20"/>
      <c r="P21" s="21"/>
    </row>
    <row r="22" customFormat="false" ht="15" hidden="false" customHeight="false" outlineLevel="0" collapsed="false">
      <c r="A22" s="129" t="n">
        <v>16</v>
      </c>
      <c r="B22" s="91" t="s">
        <v>32</v>
      </c>
      <c r="C22" s="130" t="n">
        <v>347</v>
      </c>
      <c r="D22" s="130" t="n">
        <v>1735</v>
      </c>
      <c r="E22" s="26" t="n">
        <v>3951.93</v>
      </c>
      <c r="F22" s="26" t="n">
        <v>15.87</v>
      </c>
      <c r="G22" s="168"/>
      <c r="H22" s="26" t="n">
        <v>128.69</v>
      </c>
      <c r="I22" s="26" t="n">
        <v>43.87</v>
      </c>
      <c r="J22" s="131" t="n">
        <f aca="false">K22/D22</f>
        <v>12.9157002881844</v>
      </c>
      <c r="K22" s="132" t="n">
        <f aca="false">L22+M22+E22</f>
        <v>22408.74</v>
      </c>
      <c r="L22" s="132" t="n">
        <f aca="false">F22*1163</f>
        <v>18456.81</v>
      </c>
      <c r="M22" s="132" t="n">
        <f aca="false">G22*9.5</f>
        <v>0</v>
      </c>
      <c r="N22" s="19"/>
      <c r="O22" s="20"/>
      <c r="P22" s="21"/>
    </row>
    <row r="23" customFormat="false" ht="15" hidden="false" customHeight="false" outlineLevel="0" collapsed="false">
      <c r="A23" s="129" t="n">
        <v>17</v>
      </c>
      <c r="B23" s="91" t="s">
        <v>33</v>
      </c>
      <c r="C23" s="130" t="n">
        <v>308</v>
      </c>
      <c r="D23" s="130" t="n">
        <v>1799.2</v>
      </c>
      <c r="E23" s="26" t="n">
        <v>3150.28</v>
      </c>
      <c r="F23" s="26" t="n">
        <v>16.96</v>
      </c>
      <c r="G23" s="168"/>
      <c r="H23" s="26" t="n">
        <v>57</v>
      </c>
      <c r="I23" s="74" t="n">
        <v>44.86</v>
      </c>
      <c r="J23" s="131" t="n">
        <f aca="false">K23/D23</f>
        <v>12.7138506002668</v>
      </c>
      <c r="K23" s="132" t="n">
        <f aca="false">L23+M23+E23</f>
        <v>22874.76</v>
      </c>
      <c r="L23" s="132" t="n">
        <f aca="false">F23*1163</f>
        <v>19724.48</v>
      </c>
      <c r="M23" s="132" t="n">
        <f aca="false">G23*9.5</f>
        <v>0</v>
      </c>
      <c r="N23" s="19"/>
      <c r="O23" s="20"/>
      <c r="P23" s="21"/>
    </row>
    <row r="24" customFormat="false" ht="15" hidden="false" customHeight="false" outlineLevel="0" collapsed="false">
      <c r="A24" s="129" t="n">
        <v>18</v>
      </c>
      <c r="B24" s="91" t="s">
        <v>34</v>
      </c>
      <c r="C24" s="130" t="n">
        <v>453</v>
      </c>
      <c r="D24" s="130" t="n">
        <v>2416.8</v>
      </c>
      <c r="E24" s="26" t="n">
        <v>5069.11</v>
      </c>
      <c r="F24" s="134" t="n">
        <v>17.28</v>
      </c>
      <c r="G24" s="168"/>
      <c r="H24" s="26" t="n">
        <v>131.4</v>
      </c>
      <c r="I24" s="26" t="n">
        <v>165.67</v>
      </c>
      <c r="J24" s="131" t="n">
        <f aca="false">K24/D24</f>
        <v>10.4128392916253</v>
      </c>
      <c r="K24" s="132" t="n">
        <f aca="false">L24+M24+E24</f>
        <v>25165.75</v>
      </c>
      <c r="L24" s="132" t="n">
        <f aca="false">F24*1163</f>
        <v>20096.64</v>
      </c>
      <c r="M24" s="132" t="n">
        <f aca="false">G24*9.5</f>
        <v>0</v>
      </c>
      <c r="N24" s="19"/>
      <c r="O24" s="20"/>
      <c r="P24" s="21"/>
    </row>
    <row r="25" customFormat="false" ht="15" hidden="false" customHeight="false" outlineLevel="0" collapsed="false">
      <c r="A25" s="129" t="n">
        <v>19</v>
      </c>
      <c r="B25" s="91" t="s">
        <v>35</v>
      </c>
      <c r="C25" s="130" t="n">
        <v>306</v>
      </c>
      <c r="D25" s="130" t="n">
        <v>2129.7</v>
      </c>
      <c r="E25" s="26" t="n">
        <v>2744.62</v>
      </c>
      <c r="F25" s="26" t="n">
        <v>18.58</v>
      </c>
      <c r="G25" s="168"/>
      <c r="H25" s="26" t="n">
        <v>70.71</v>
      </c>
      <c r="I25" s="26" t="n">
        <v>122.81</v>
      </c>
      <c r="J25" s="131" t="n">
        <f aca="false">K25/D25</f>
        <v>11.4350190167629</v>
      </c>
      <c r="K25" s="132" t="n">
        <f aca="false">L25+M25+E25</f>
        <v>24353.16</v>
      </c>
      <c r="L25" s="132" t="n">
        <f aca="false">F25*1163</f>
        <v>21608.54</v>
      </c>
      <c r="M25" s="132" t="n">
        <f aca="false">G25*9.5</f>
        <v>0</v>
      </c>
      <c r="N25" s="19"/>
      <c r="O25" s="20"/>
      <c r="P25" s="21"/>
    </row>
    <row r="26" customFormat="false" ht="15" hidden="false" customHeight="false" outlineLevel="0" collapsed="false">
      <c r="A26" s="129" t="n">
        <v>20</v>
      </c>
      <c r="B26" s="91" t="s">
        <v>36</v>
      </c>
      <c r="C26" s="130" t="n">
        <v>416</v>
      </c>
      <c r="D26" s="130" t="n">
        <v>2416.8</v>
      </c>
      <c r="E26" s="26" t="n">
        <v>3815.81</v>
      </c>
      <c r="F26" s="26" t="n">
        <v>26.17</v>
      </c>
      <c r="G26" s="168"/>
      <c r="H26" s="26" t="n">
        <v>210.39</v>
      </c>
      <c r="I26" s="26" t="n">
        <v>94.32</v>
      </c>
      <c r="J26" s="131" t="n">
        <f aca="false">K26/D26</f>
        <v>14.1722608407812</v>
      </c>
      <c r="K26" s="132" t="n">
        <f aca="false">L26+M26+E26</f>
        <v>34251.52</v>
      </c>
      <c r="L26" s="132" t="n">
        <f aca="false">F26*1163</f>
        <v>30435.71</v>
      </c>
      <c r="M26" s="132" t="n">
        <f aca="false">G26*9.5</f>
        <v>0</v>
      </c>
      <c r="N26" s="19"/>
      <c r="O26" s="20"/>
      <c r="P26" s="21"/>
    </row>
    <row r="27" customFormat="false" ht="15" hidden="false" customHeight="false" outlineLevel="0" collapsed="false">
      <c r="A27" s="129" t="n">
        <v>21</v>
      </c>
      <c r="B27" s="91" t="s">
        <v>37</v>
      </c>
      <c r="C27" s="130" t="n">
        <v>386</v>
      </c>
      <c r="D27" s="130" t="n">
        <v>2129.7</v>
      </c>
      <c r="E27" s="26" t="n">
        <v>3844.12</v>
      </c>
      <c r="F27" s="134" t="n">
        <v>26.67</v>
      </c>
      <c r="G27" s="168"/>
      <c r="H27" s="26" t="n">
        <v>77.59</v>
      </c>
      <c r="I27" s="26" t="n">
        <v>69.93</v>
      </c>
      <c r="J27" s="131" t="n">
        <f aca="false">K27/D27</f>
        <v>16.3691271071043</v>
      </c>
      <c r="K27" s="132" t="n">
        <f aca="false">L27+M27+E27</f>
        <v>34861.33</v>
      </c>
      <c r="L27" s="132" t="n">
        <f aca="false">F27*1163</f>
        <v>31017.21</v>
      </c>
      <c r="M27" s="132" t="n">
        <f aca="false">G27*9.5</f>
        <v>0</v>
      </c>
      <c r="N27" s="19"/>
      <c r="O27" s="20"/>
      <c r="P27" s="21"/>
    </row>
    <row r="28" customFormat="false" ht="15" hidden="false" customHeight="false" outlineLevel="0" collapsed="false">
      <c r="A28" s="129" t="n">
        <v>22</v>
      </c>
      <c r="B28" s="91" t="s">
        <v>38</v>
      </c>
      <c r="C28" s="133" t="n">
        <v>222</v>
      </c>
      <c r="D28" s="130" t="n">
        <v>1803.7</v>
      </c>
      <c r="E28" s="26" t="n">
        <v>2938.49</v>
      </c>
      <c r="F28" s="26" t="n">
        <v>17.61</v>
      </c>
      <c r="G28" s="168"/>
      <c r="H28" s="26" t="n">
        <v>65.84</v>
      </c>
      <c r="I28" s="26" t="n">
        <v>44.06</v>
      </c>
      <c r="J28" s="131" t="n">
        <f aca="false">K28/D28</f>
        <v>12.983822143372</v>
      </c>
      <c r="K28" s="132" t="n">
        <f aca="false">L28+M28+E28</f>
        <v>23418.92</v>
      </c>
      <c r="L28" s="132" t="n">
        <f aca="false">F28*1163</f>
        <v>20480.43</v>
      </c>
      <c r="M28" s="132" t="n">
        <f aca="false">G28*9.5</f>
        <v>0</v>
      </c>
      <c r="N28" s="19"/>
      <c r="O28" s="20"/>
      <c r="P28" s="21"/>
    </row>
    <row r="29" customFormat="false" ht="15" hidden="false" customHeight="false" outlineLevel="0" collapsed="false">
      <c r="A29" s="129" t="n">
        <v>23</v>
      </c>
      <c r="B29" s="91" t="s">
        <v>39</v>
      </c>
      <c r="C29" s="130" t="n">
        <v>48</v>
      </c>
      <c r="D29" s="130" t="n">
        <v>530</v>
      </c>
      <c r="E29" s="26" t="n">
        <v>866.86</v>
      </c>
      <c r="F29" s="198"/>
      <c r="G29" s="168"/>
      <c r="H29" s="26" t="n">
        <v>14.15</v>
      </c>
      <c r="I29" s="168"/>
      <c r="J29" s="131" t="n">
        <f aca="false">K29/D29</f>
        <v>1.63558490566038</v>
      </c>
      <c r="K29" s="132" t="n">
        <f aca="false">L29+M29+E29</f>
        <v>866.86</v>
      </c>
      <c r="L29" s="132" t="n">
        <f aca="false">F29*1163</f>
        <v>0</v>
      </c>
      <c r="M29" s="132" t="n">
        <f aca="false">G29*9.5</f>
        <v>0</v>
      </c>
      <c r="N29" s="19"/>
      <c r="O29" s="20"/>
      <c r="P29" s="21"/>
    </row>
    <row r="30" customFormat="false" ht="15" hidden="false" customHeight="false" outlineLevel="0" collapsed="false">
      <c r="A30" s="129" t="n">
        <v>24</v>
      </c>
      <c r="B30" s="91" t="s">
        <v>40</v>
      </c>
      <c r="C30" s="130" t="n">
        <v>360</v>
      </c>
      <c r="D30" s="130" t="n">
        <v>2274.9</v>
      </c>
      <c r="E30" s="26" t="n">
        <v>4197.97</v>
      </c>
      <c r="F30" s="134" t="n">
        <v>29.19</v>
      </c>
      <c r="G30" s="168"/>
      <c r="H30" s="26" t="n">
        <v>110.53</v>
      </c>
      <c r="I30" s="168"/>
      <c r="J30" s="131" t="n">
        <f aca="false">K30/D30</f>
        <v>16.7681832168447</v>
      </c>
      <c r="K30" s="132" t="n">
        <f aca="false">L30+M30+E30</f>
        <v>38145.94</v>
      </c>
      <c r="L30" s="132" t="n">
        <f aca="false">F30*1163</f>
        <v>33947.97</v>
      </c>
      <c r="M30" s="132" t="n">
        <f aca="false">G30*9.5</f>
        <v>0</v>
      </c>
      <c r="N30" s="19"/>
      <c r="O30" s="20"/>
      <c r="P30" s="21"/>
    </row>
    <row r="31" customFormat="false" ht="15" hidden="false" customHeight="false" outlineLevel="0" collapsed="false">
      <c r="A31" s="129" t="n">
        <v>25</v>
      </c>
      <c r="B31" s="91" t="s">
        <v>41</v>
      </c>
      <c r="C31" s="130" t="n">
        <v>337</v>
      </c>
      <c r="D31" s="130" t="n">
        <v>1988</v>
      </c>
      <c r="E31" s="26" t="n">
        <v>3554.05</v>
      </c>
      <c r="F31" s="26" t="n">
        <v>11.78</v>
      </c>
      <c r="G31" s="168"/>
      <c r="H31" s="26" t="n">
        <v>157.75</v>
      </c>
      <c r="I31" s="26" t="n">
        <v>31.35</v>
      </c>
      <c r="J31" s="131" t="n">
        <f aca="false">K31/D31</f>
        <v>8.67917002012072</v>
      </c>
      <c r="K31" s="132" t="n">
        <f aca="false">L31+M31+E31</f>
        <v>17254.19</v>
      </c>
      <c r="L31" s="132" t="n">
        <f aca="false">F31*1163</f>
        <v>13700.14</v>
      </c>
      <c r="M31" s="132" t="n">
        <f aca="false">G31*9.5</f>
        <v>0</v>
      </c>
      <c r="N31" s="19"/>
      <c r="O31" s="20"/>
      <c r="P31" s="21"/>
    </row>
    <row r="32" customFormat="false" ht="15" hidden="false" customHeight="false" outlineLevel="0" collapsed="false">
      <c r="A32" s="129" t="n">
        <v>26</v>
      </c>
      <c r="B32" s="91" t="s">
        <v>42</v>
      </c>
      <c r="C32" s="130" t="n">
        <v>209</v>
      </c>
      <c r="D32" s="130" t="n">
        <v>1514.6</v>
      </c>
      <c r="E32" s="26" t="n">
        <v>3785.63</v>
      </c>
      <c r="F32" s="26" t="n">
        <v>9.02</v>
      </c>
      <c r="G32" s="168"/>
      <c r="H32" s="26" t="n">
        <v>106.87</v>
      </c>
      <c r="I32" s="168"/>
      <c r="J32" s="131" t="n">
        <f aca="false">K32/D32</f>
        <v>9.42551828865707</v>
      </c>
      <c r="K32" s="132" t="n">
        <f aca="false">L32+M32+E32</f>
        <v>14275.89</v>
      </c>
      <c r="L32" s="132" t="n">
        <f aca="false">F32*1163</f>
        <v>10490.26</v>
      </c>
      <c r="M32" s="132" t="n">
        <f aca="false">G32*9.5</f>
        <v>0</v>
      </c>
      <c r="N32" s="19"/>
      <c r="O32" s="20"/>
      <c r="P32" s="21"/>
    </row>
    <row r="33" customFormat="false" ht="15" hidden="false" customHeight="false" outlineLevel="0" collapsed="false">
      <c r="A33" s="129" t="n">
        <v>27</v>
      </c>
      <c r="B33" s="91" t="s">
        <v>43</v>
      </c>
      <c r="C33" s="130" t="n">
        <v>315</v>
      </c>
      <c r="D33" s="130" t="n">
        <v>2129.7</v>
      </c>
      <c r="E33" s="26" t="n">
        <v>2686.26</v>
      </c>
      <c r="F33" s="134" t="n">
        <v>23.64</v>
      </c>
      <c r="G33" s="168"/>
      <c r="H33" s="26" t="n">
        <v>92.29</v>
      </c>
      <c r="I33" s="26" t="n">
        <v>63.38</v>
      </c>
      <c r="J33" s="131" t="n">
        <f aca="false">K33/D33</f>
        <v>14.1708127905339</v>
      </c>
      <c r="K33" s="132" t="n">
        <f aca="false">L33+M33+E33</f>
        <v>30179.58</v>
      </c>
      <c r="L33" s="132" t="n">
        <f aca="false">F33*1163</f>
        <v>27493.32</v>
      </c>
      <c r="M33" s="132" t="n">
        <f aca="false">G33*9.5</f>
        <v>0</v>
      </c>
      <c r="N33" s="19"/>
      <c r="O33" s="20"/>
      <c r="P33" s="21"/>
      <c r="S33" s="21"/>
    </row>
    <row r="34" customFormat="false" ht="15" hidden="false" customHeight="false" outlineLevel="0" collapsed="false">
      <c r="A34" s="129" t="n">
        <v>28</v>
      </c>
      <c r="B34" s="91" t="s">
        <v>44</v>
      </c>
      <c r="C34" s="130" t="n">
        <v>307</v>
      </c>
      <c r="D34" s="130" t="n">
        <v>1798.9</v>
      </c>
      <c r="E34" s="26" t="n">
        <v>1993.99</v>
      </c>
      <c r="F34" s="26" t="n">
        <v>18.82</v>
      </c>
      <c r="G34" s="168"/>
      <c r="H34" s="26" t="n">
        <v>49.16</v>
      </c>
      <c r="I34" s="168"/>
      <c r="J34" s="131" t="n">
        <f aca="false">K34/D34</f>
        <v>13.2756962588248</v>
      </c>
      <c r="K34" s="132" t="n">
        <f aca="false">L34+M34+E34</f>
        <v>23881.65</v>
      </c>
      <c r="L34" s="132" t="n">
        <f aca="false">F34*1163</f>
        <v>21887.66</v>
      </c>
      <c r="M34" s="132" t="n">
        <f aca="false">G34*9.5</f>
        <v>0</v>
      </c>
      <c r="N34" s="19"/>
      <c r="O34" s="20"/>
      <c r="P34" s="21"/>
    </row>
    <row r="35" customFormat="false" ht="15" hidden="false" customHeight="false" outlineLevel="0" collapsed="false">
      <c r="A35" s="129" t="n">
        <v>29</v>
      </c>
      <c r="B35" s="91" t="s">
        <v>45</v>
      </c>
      <c r="C35" s="130" t="n">
        <v>330</v>
      </c>
      <c r="D35" s="130" t="n">
        <v>2389.8</v>
      </c>
      <c r="E35" s="26" t="n">
        <v>4657.14</v>
      </c>
      <c r="F35" s="26" t="n">
        <v>15.42</v>
      </c>
      <c r="G35" s="168"/>
      <c r="H35" s="26" t="n">
        <v>96.33</v>
      </c>
      <c r="I35" s="26" t="n">
        <v>128.54</v>
      </c>
      <c r="J35" s="131" t="n">
        <f aca="false">K35/D35</f>
        <v>9.45292493095656</v>
      </c>
      <c r="K35" s="132" t="n">
        <f aca="false">L35+M35+E35</f>
        <v>22590.6</v>
      </c>
      <c r="L35" s="132" t="n">
        <f aca="false">F35*1163</f>
        <v>17933.46</v>
      </c>
      <c r="M35" s="132" t="n">
        <f aca="false">G35*9.5</f>
        <v>0</v>
      </c>
      <c r="N35" s="19"/>
      <c r="O35" s="20"/>
      <c r="P35" s="21"/>
    </row>
    <row r="36" customFormat="false" ht="15" hidden="false" customHeight="false" outlineLevel="0" collapsed="false">
      <c r="A36" s="129" t="n">
        <v>30</v>
      </c>
      <c r="B36" s="91" t="s">
        <v>46</v>
      </c>
      <c r="C36" s="130" t="n">
        <v>324</v>
      </c>
      <c r="D36" s="130" t="n">
        <v>2274.9</v>
      </c>
      <c r="E36" s="26" t="n">
        <v>2899.97</v>
      </c>
      <c r="F36" s="134" t="n">
        <v>25.93</v>
      </c>
      <c r="G36" s="168"/>
      <c r="H36" s="26" t="n">
        <v>83.61</v>
      </c>
      <c r="I36" s="26" t="n">
        <v>25.53</v>
      </c>
      <c r="J36" s="131" t="n">
        <f aca="false">K36/D36</f>
        <v>14.5309947690008</v>
      </c>
      <c r="K36" s="132" t="n">
        <f aca="false">L36+M36+E36</f>
        <v>33056.56</v>
      </c>
      <c r="L36" s="132" t="n">
        <f aca="false">F36*1163</f>
        <v>30156.59</v>
      </c>
      <c r="M36" s="132" t="n">
        <f aca="false">G36*9.5</f>
        <v>0</v>
      </c>
      <c r="N36" s="19"/>
      <c r="O36" s="20"/>
      <c r="P36" s="21"/>
    </row>
    <row r="37" customFormat="false" ht="15" hidden="false" customHeight="false" outlineLevel="0" collapsed="false">
      <c r="A37" s="129" t="n">
        <v>31</v>
      </c>
      <c r="B37" s="91" t="s">
        <v>47</v>
      </c>
      <c r="C37" s="130" t="n">
        <v>124</v>
      </c>
      <c r="D37" s="130" t="n">
        <v>1098.2</v>
      </c>
      <c r="E37" s="26" t="n">
        <v>1246.06</v>
      </c>
      <c r="F37" s="26" t="n">
        <v>10.03</v>
      </c>
      <c r="G37" s="168"/>
      <c r="H37" s="26" t="n">
        <v>30.64</v>
      </c>
      <c r="I37" s="26" t="n">
        <v>14.19</v>
      </c>
      <c r="J37" s="131" t="n">
        <f aca="false">K37/D37</f>
        <v>11.7564651247496</v>
      </c>
      <c r="K37" s="132" t="n">
        <f aca="false">L37+M37+E37</f>
        <v>12910.95</v>
      </c>
      <c r="L37" s="132" t="n">
        <f aca="false">F37*1163</f>
        <v>11664.89</v>
      </c>
      <c r="M37" s="132" t="n">
        <f aca="false">G37*9.5</f>
        <v>0</v>
      </c>
      <c r="N37" s="19"/>
      <c r="O37" s="20"/>
      <c r="P37" s="21"/>
    </row>
    <row r="38" customFormat="false" ht="15" hidden="false" customHeight="false" outlineLevel="0" collapsed="false">
      <c r="A38" s="129" t="n">
        <v>32</v>
      </c>
      <c r="B38" s="91" t="s">
        <v>48</v>
      </c>
      <c r="C38" s="130" t="n">
        <v>364</v>
      </c>
      <c r="D38" s="130" t="n">
        <v>2103.2</v>
      </c>
      <c r="E38" s="26" t="n">
        <v>3156.86</v>
      </c>
      <c r="F38" s="26" t="n">
        <v>28.66</v>
      </c>
      <c r="G38" s="168"/>
      <c r="H38" s="26" t="n">
        <v>90.62</v>
      </c>
      <c r="I38" s="26" t="n">
        <v>32.45</v>
      </c>
      <c r="J38" s="131" t="n">
        <f aca="false">K38/D38</f>
        <v>17.3490110308102</v>
      </c>
      <c r="K38" s="132" t="n">
        <f aca="false">L38+M38+E38</f>
        <v>36488.44</v>
      </c>
      <c r="L38" s="132" t="n">
        <f aca="false">F38*1163</f>
        <v>33331.58</v>
      </c>
      <c r="M38" s="132" t="n">
        <f aca="false">G38*9.5</f>
        <v>0</v>
      </c>
      <c r="N38" s="19"/>
      <c r="O38" s="20"/>
      <c r="P38" s="21"/>
      <c r="S38" s="28"/>
    </row>
    <row r="39" customFormat="false" ht="15" hidden="false" customHeight="false" outlineLevel="0" collapsed="false">
      <c r="A39" s="129" t="n">
        <v>33</v>
      </c>
      <c r="B39" s="91" t="s">
        <v>49</v>
      </c>
      <c r="C39" s="130" t="n">
        <v>378</v>
      </c>
      <c r="D39" s="130" t="n">
        <v>2104</v>
      </c>
      <c r="E39" s="26" t="n">
        <v>3786.96</v>
      </c>
      <c r="F39" s="134" t="n">
        <v>13.8</v>
      </c>
      <c r="G39" s="168"/>
      <c r="H39" s="26" t="n">
        <v>55.97</v>
      </c>
      <c r="I39" s="26" t="n">
        <v>74.72</v>
      </c>
      <c r="J39" s="131" t="n">
        <f aca="false">K39/D39</f>
        <v>9.42792775665399</v>
      </c>
      <c r="K39" s="132" t="n">
        <f aca="false">L39+M39+E39</f>
        <v>19836.36</v>
      </c>
      <c r="L39" s="132" t="n">
        <f aca="false">F39*1163</f>
        <v>16049.4</v>
      </c>
      <c r="M39" s="132" t="n">
        <f aca="false">G39*9.5</f>
        <v>0</v>
      </c>
      <c r="N39" s="19"/>
      <c r="O39" s="20"/>
      <c r="P39" s="21"/>
    </row>
    <row r="40" customFormat="false" ht="15" hidden="false" customHeight="false" outlineLevel="0" collapsed="false">
      <c r="A40" s="129" t="n">
        <v>34</v>
      </c>
      <c r="B40" s="91" t="s">
        <v>50</v>
      </c>
      <c r="C40" s="130" t="n">
        <v>54</v>
      </c>
      <c r="D40" s="130" t="n">
        <v>1066.2</v>
      </c>
      <c r="E40" s="26" t="n">
        <v>5438.1</v>
      </c>
      <c r="F40" s="26" t="n">
        <v>11.87</v>
      </c>
      <c r="G40" s="168"/>
      <c r="H40" s="168"/>
      <c r="I40" s="168"/>
      <c r="J40" s="131" t="n">
        <f aca="false">K40/D40</f>
        <v>18.0481241793285</v>
      </c>
      <c r="K40" s="132" t="n">
        <f aca="false">L40+M40+E40</f>
        <v>19242.91</v>
      </c>
      <c r="L40" s="132" t="n">
        <f aca="false">F40*1163</f>
        <v>13804.81</v>
      </c>
      <c r="M40" s="132" t="n">
        <f aca="false">G40*9.5</f>
        <v>0</v>
      </c>
      <c r="N40" s="19"/>
      <c r="O40" s="20"/>
      <c r="P40" s="21"/>
      <c r="S40" s="28"/>
    </row>
    <row r="41" customFormat="false" ht="15" hidden="false" customHeight="false" outlineLevel="0" collapsed="false">
      <c r="A41" s="129" t="n">
        <v>35</v>
      </c>
      <c r="B41" s="91" t="s">
        <v>51</v>
      </c>
      <c r="C41" s="130" t="n">
        <v>43</v>
      </c>
      <c r="D41" s="130" t="n">
        <v>550</v>
      </c>
      <c r="E41" s="26" t="n">
        <v>1743.61</v>
      </c>
      <c r="F41" s="198"/>
      <c r="G41" s="26" t="n">
        <v>744.2</v>
      </c>
      <c r="H41" s="26" t="n">
        <v>37.33</v>
      </c>
      <c r="I41" s="168"/>
      <c r="J41" s="131" t="n">
        <f aca="false">K41/D41</f>
        <v>16.0245636363636</v>
      </c>
      <c r="K41" s="132" t="n">
        <f aca="false">L41+M41+E41</f>
        <v>8813.51</v>
      </c>
      <c r="L41" s="132" t="n">
        <f aca="false">F41*1163</f>
        <v>0</v>
      </c>
      <c r="M41" s="132" t="n">
        <f aca="false">G41*9.5</f>
        <v>7069.9</v>
      </c>
      <c r="N41" s="19"/>
      <c r="O41" s="20"/>
      <c r="P41" s="21"/>
    </row>
    <row r="42" customFormat="false" ht="15" hidden="false" customHeight="false" outlineLevel="0" collapsed="false">
      <c r="A42" s="129" t="n">
        <v>36</v>
      </c>
      <c r="B42" s="91" t="s">
        <v>52</v>
      </c>
      <c r="C42" s="130" t="n">
        <v>382</v>
      </c>
      <c r="D42" s="130" t="n">
        <v>2436.4</v>
      </c>
      <c r="E42" s="26" t="n">
        <v>3825.47</v>
      </c>
      <c r="F42" s="134" t="n">
        <v>18.18</v>
      </c>
      <c r="G42" s="168"/>
      <c r="H42" s="26" t="n">
        <v>217.55</v>
      </c>
      <c r="I42" s="26" t="n">
        <v>107.62</v>
      </c>
      <c r="J42" s="131" t="n">
        <f aca="false">K42/D42</f>
        <v>10.248239205385</v>
      </c>
      <c r="K42" s="132" t="n">
        <f aca="false">L42+M42+E42</f>
        <v>24968.81</v>
      </c>
      <c r="L42" s="132" t="n">
        <f aca="false">F42*1163</f>
        <v>21143.34</v>
      </c>
      <c r="M42" s="132" t="n">
        <f aca="false">G42*9.5</f>
        <v>0</v>
      </c>
      <c r="N42" s="19"/>
      <c r="O42" s="20"/>
      <c r="P42" s="21"/>
    </row>
    <row r="43" customFormat="false" ht="15" hidden="false" customHeight="false" outlineLevel="0" collapsed="false">
      <c r="A43" s="129" t="n">
        <v>37</v>
      </c>
      <c r="B43" s="91" t="s">
        <v>53</v>
      </c>
      <c r="C43" s="130" t="n">
        <v>551</v>
      </c>
      <c r="D43" s="130" t="n">
        <v>2462.1</v>
      </c>
      <c r="E43" s="26" t="n">
        <v>4784.44</v>
      </c>
      <c r="F43" s="26" t="n">
        <v>22.04</v>
      </c>
      <c r="G43" s="168"/>
      <c r="H43" s="26" t="n">
        <v>142.45</v>
      </c>
      <c r="I43" s="26" t="n">
        <v>111.56</v>
      </c>
      <c r="J43" s="131" t="n">
        <f aca="false">K43/D43</f>
        <v>12.3540717273872</v>
      </c>
      <c r="K43" s="132" t="n">
        <f aca="false">L43+M43+E43</f>
        <v>30416.96</v>
      </c>
      <c r="L43" s="132" t="n">
        <f aca="false">F43*1163</f>
        <v>25632.52</v>
      </c>
      <c r="M43" s="132" t="n">
        <f aca="false">G43*9.5</f>
        <v>0</v>
      </c>
      <c r="N43" s="19"/>
      <c r="O43" s="20"/>
      <c r="P43" s="21"/>
    </row>
    <row r="44" customFormat="false" ht="15" hidden="false" customHeight="false" outlineLevel="0" collapsed="false">
      <c r="A44" s="129" t="n">
        <v>38</v>
      </c>
      <c r="B44" s="91" t="s">
        <v>54</v>
      </c>
      <c r="C44" s="130" t="n">
        <v>213</v>
      </c>
      <c r="D44" s="130" t="n">
        <v>2044.3</v>
      </c>
      <c r="E44" s="26" t="n">
        <v>6624.37</v>
      </c>
      <c r="F44" s="26" t="n">
        <v>18.29</v>
      </c>
      <c r="G44" s="168"/>
      <c r="H44" s="74" t="n">
        <v>131.44</v>
      </c>
      <c r="I44" s="26" t="n">
        <v>5.9</v>
      </c>
      <c r="J44" s="131" t="n">
        <f aca="false">K44/D44</f>
        <v>13.6455706109671</v>
      </c>
      <c r="K44" s="132" t="n">
        <f aca="false">L44+M44+E44</f>
        <v>27895.64</v>
      </c>
      <c r="L44" s="132" t="n">
        <f aca="false">F44*1163</f>
        <v>21271.27</v>
      </c>
      <c r="M44" s="132" t="n">
        <f aca="false">G44*9.5</f>
        <v>0</v>
      </c>
      <c r="N44" s="19"/>
      <c r="O44" s="20"/>
      <c r="P44" s="21"/>
    </row>
    <row r="45" customFormat="false" ht="15" hidden="false" customHeight="false" outlineLevel="0" collapsed="false">
      <c r="A45" s="129" t="n">
        <v>39</v>
      </c>
      <c r="B45" s="91" t="s">
        <v>55</v>
      </c>
      <c r="C45" s="130" t="n">
        <v>359</v>
      </c>
      <c r="D45" s="130" t="n">
        <v>2319.2</v>
      </c>
      <c r="E45" s="26" t="n">
        <v>3477.38</v>
      </c>
      <c r="F45" s="134" t="n">
        <v>15.44</v>
      </c>
      <c r="G45" s="168"/>
      <c r="H45" s="26" t="n">
        <v>142.69</v>
      </c>
      <c r="I45" s="74" t="n">
        <v>172.63</v>
      </c>
      <c r="J45" s="131" t="n">
        <f aca="false">K45/D45</f>
        <v>9.24202311141773</v>
      </c>
      <c r="K45" s="132" t="n">
        <f aca="false">L45+M45+E45</f>
        <v>21434.1</v>
      </c>
      <c r="L45" s="132" t="n">
        <f aca="false">F45*1163</f>
        <v>17956.72</v>
      </c>
      <c r="M45" s="132" t="n">
        <f aca="false">G45*9.5</f>
        <v>0</v>
      </c>
      <c r="N45" s="19"/>
      <c r="O45" s="20"/>
      <c r="P45" s="21"/>
    </row>
    <row r="46" customFormat="false" ht="15" hidden="false" customHeight="false" outlineLevel="0" collapsed="false">
      <c r="A46" s="129" t="n">
        <v>40</v>
      </c>
      <c r="B46" s="91" t="s">
        <v>56</v>
      </c>
      <c r="C46" s="130" t="n">
        <v>185</v>
      </c>
      <c r="D46" s="130" t="n">
        <v>1099.3</v>
      </c>
      <c r="E46" s="26" t="n">
        <v>2263.52</v>
      </c>
      <c r="F46" s="26" t="n">
        <v>6.72</v>
      </c>
      <c r="G46" s="168"/>
      <c r="H46" s="26" t="n">
        <v>40.99</v>
      </c>
      <c r="I46" s="168"/>
      <c r="J46" s="131" t="n">
        <f aca="false">K46/D46</f>
        <v>9.16845265168744</v>
      </c>
      <c r="K46" s="132" t="n">
        <f aca="false">L46+M46+E46</f>
        <v>10078.88</v>
      </c>
      <c r="L46" s="132" t="n">
        <f aca="false">F46*1163</f>
        <v>7815.36</v>
      </c>
      <c r="M46" s="132" t="n">
        <f aca="false">G46*9.5</f>
        <v>0</v>
      </c>
      <c r="N46" s="19"/>
      <c r="O46" s="20"/>
      <c r="P46" s="21"/>
    </row>
    <row r="47" customFormat="false" ht="15" hidden="false" customHeight="false" outlineLevel="0" collapsed="false">
      <c r="A47" s="129" t="n">
        <v>41</v>
      </c>
      <c r="B47" s="91" t="s">
        <v>57</v>
      </c>
      <c r="C47" s="130" t="n">
        <v>307</v>
      </c>
      <c r="D47" s="130" t="n">
        <v>2129.7</v>
      </c>
      <c r="E47" s="26" t="n">
        <v>3144.33</v>
      </c>
      <c r="F47" s="26" t="n">
        <v>15.57</v>
      </c>
      <c r="G47" s="168"/>
      <c r="H47" s="26" t="n">
        <v>174.41</v>
      </c>
      <c r="I47" s="26" t="n">
        <v>52.01</v>
      </c>
      <c r="J47" s="131" t="n">
        <f aca="false">K47/D47</f>
        <v>9.97898295534582</v>
      </c>
      <c r="K47" s="132" t="n">
        <f aca="false">L47+M47+E47</f>
        <v>21252.24</v>
      </c>
      <c r="L47" s="132" t="n">
        <f aca="false">F47*1163</f>
        <v>18107.91</v>
      </c>
      <c r="M47" s="132" t="n">
        <f aca="false">G47*9.5</f>
        <v>0</v>
      </c>
      <c r="N47" s="19"/>
      <c r="O47" s="20"/>
      <c r="P47" s="21"/>
    </row>
    <row r="48" customFormat="false" ht="15" hidden="false" customHeight="false" outlineLevel="0" collapsed="false">
      <c r="A48" s="129" t="n">
        <v>42</v>
      </c>
      <c r="B48" s="91" t="s">
        <v>58</v>
      </c>
      <c r="C48" s="130" t="n">
        <v>228</v>
      </c>
      <c r="D48" s="130" t="n">
        <v>1413.6</v>
      </c>
      <c r="E48" s="26" t="n">
        <v>3222.92</v>
      </c>
      <c r="F48" s="134" t="n">
        <v>8.93</v>
      </c>
      <c r="G48" s="168"/>
      <c r="H48" s="26" t="n">
        <v>67.28</v>
      </c>
      <c r="I48" s="168"/>
      <c r="J48" s="131" t="n">
        <f aca="false">K48/D48</f>
        <v>9.62684634974533</v>
      </c>
      <c r="K48" s="132" t="n">
        <f aca="false">L48+M48+E48</f>
        <v>13608.51</v>
      </c>
      <c r="L48" s="132" t="n">
        <f aca="false">F48*1163</f>
        <v>10385.59</v>
      </c>
      <c r="M48" s="132" t="n">
        <f aca="false">G48*9.5</f>
        <v>0</v>
      </c>
      <c r="N48" s="19"/>
      <c r="O48" s="20"/>
      <c r="P48" s="21"/>
    </row>
    <row r="49" customFormat="false" ht="15" hidden="false" customHeight="false" outlineLevel="0" collapsed="false">
      <c r="A49" s="129" t="n">
        <v>43</v>
      </c>
      <c r="B49" s="91" t="s">
        <v>59</v>
      </c>
      <c r="C49" s="130" t="n">
        <v>207</v>
      </c>
      <c r="D49" s="130" t="n">
        <v>896.8</v>
      </c>
      <c r="E49" s="26" t="n">
        <v>7221.39</v>
      </c>
      <c r="F49" s="198"/>
      <c r="G49" s="168"/>
      <c r="H49" s="26" t="n">
        <v>84.5</v>
      </c>
      <c r="I49" s="198"/>
      <c r="J49" s="131" t="n">
        <f aca="false">K49/D49</f>
        <v>8.05239741302409</v>
      </c>
      <c r="K49" s="132" t="n">
        <f aca="false">L49+M49+E49</f>
        <v>7221.39</v>
      </c>
      <c r="L49" s="132" t="n">
        <f aca="false">F49*1163</f>
        <v>0</v>
      </c>
      <c r="M49" s="132" t="n">
        <f aca="false">G49*9.5</f>
        <v>0</v>
      </c>
      <c r="N49" s="19"/>
      <c r="O49" s="20"/>
      <c r="P49" s="21"/>
    </row>
    <row r="50" customFormat="false" ht="15" hidden="false" customHeight="false" outlineLevel="0" collapsed="false">
      <c r="A50" s="129" t="n">
        <v>44</v>
      </c>
      <c r="B50" s="91" t="s">
        <v>60</v>
      </c>
      <c r="C50" s="130" t="n">
        <v>450</v>
      </c>
      <c r="D50" s="130" t="n">
        <v>2462.18</v>
      </c>
      <c r="E50" s="26" t="n">
        <v>5250.31</v>
      </c>
      <c r="F50" s="26" t="n">
        <v>14.26</v>
      </c>
      <c r="G50" s="168"/>
      <c r="H50" s="26" t="n">
        <v>187.93</v>
      </c>
      <c r="I50" s="74" t="n">
        <v>49.37</v>
      </c>
      <c r="J50" s="131" t="n">
        <f aca="false">K50/D50</f>
        <v>8.868031581769</v>
      </c>
      <c r="K50" s="132" t="n">
        <f aca="false">L50+M50+E50</f>
        <v>21834.69</v>
      </c>
      <c r="L50" s="132" t="n">
        <f aca="false">F50*1163</f>
        <v>16584.38</v>
      </c>
      <c r="M50" s="132" t="n">
        <f aca="false">G50*9.5</f>
        <v>0</v>
      </c>
      <c r="N50" s="19"/>
      <c r="O50" s="20"/>
      <c r="P50" s="21"/>
    </row>
    <row r="51" customFormat="false" ht="15" hidden="false" customHeight="false" outlineLevel="0" collapsed="false">
      <c r="A51" s="129" t="n">
        <v>45</v>
      </c>
      <c r="B51" s="91" t="s">
        <v>61</v>
      </c>
      <c r="C51" s="130" t="n">
        <v>220</v>
      </c>
      <c r="D51" s="130" t="n">
        <v>1330</v>
      </c>
      <c r="E51" s="26" t="n">
        <v>2554.4</v>
      </c>
      <c r="F51" s="134" t="n">
        <v>6.83</v>
      </c>
      <c r="G51" s="168"/>
      <c r="H51" s="26" t="n">
        <v>74.45</v>
      </c>
      <c r="I51" s="168"/>
      <c r="J51" s="131" t="n">
        <f aca="false">K51/D51</f>
        <v>7.893</v>
      </c>
      <c r="K51" s="132" t="n">
        <f aca="false">L51+M51+E51</f>
        <v>10497.69</v>
      </c>
      <c r="L51" s="132" t="n">
        <f aca="false">F51*1163</f>
        <v>7943.29</v>
      </c>
      <c r="M51" s="132" t="n">
        <f aca="false">G51*9.5</f>
        <v>0</v>
      </c>
      <c r="N51" s="19"/>
      <c r="O51" s="20"/>
      <c r="P51" s="21"/>
    </row>
    <row r="52" customFormat="false" ht="15" hidden="false" customHeight="false" outlineLevel="0" collapsed="false">
      <c r="A52" s="129" t="n">
        <v>46</v>
      </c>
      <c r="B52" s="91" t="s">
        <v>62</v>
      </c>
      <c r="C52" s="130" t="n">
        <v>350</v>
      </c>
      <c r="D52" s="130" t="n">
        <v>2831.4</v>
      </c>
      <c r="E52" s="26" t="n">
        <v>5644.8</v>
      </c>
      <c r="F52" s="26" t="n">
        <v>13.37</v>
      </c>
      <c r="G52" s="168"/>
      <c r="H52" s="26" t="n">
        <v>99.17</v>
      </c>
      <c r="I52" s="26" t="n">
        <v>62.58</v>
      </c>
      <c r="J52" s="131" t="n">
        <f aca="false">K52/D52</f>
        <v>7.48538178992725</v>
      </c>
      <c r="K52" s="132" t="n">
        <f aca="false">L52+M52+E52</f>
        <v>21194.11</v>
      </c>
      <c r="L52" s="132" t="n">
        <f aca="false">F52*1163</f>
        <v>15549.31</v>
      </c>
      <c r="M52" s="132" t="n">
        <f aca="false">G52*9.5</f>
        <v>0</v>
      </c>
      <c r="N52" s="19"/>
      <c r="O52" s="20"/>
      <c r="P52" s="21"/>
    </row>
    <row r="53" customFormat="false" ht="15" hidden="false" customHeight="false" outlineLevel="0" collapsed="false">
      <c r="A53" s="129" t="n">
        <v>47</v>
      </c>
      <c r="B53" s="91" t="s">
        <v>63</v>
      </c>
      <c r="C53" s="130" t="n">
        <v>320</v>
      </c>
      <c r="D53" s="130" t="n">
        <v>1642.5</v>
      </c>
      <c r="E53" s="26" t="n">
        <v>3241.25</v>
      </c>
      <c r="F53" s="26" t="n">
        <v>25.3</v>
      </c>
      <c r="G53" s="168"/>
      <c r="H53" s="26" t="n">
        <v>134.16</v>
      </c>
      <c r="I53" s="168"/>
      <c r="J53" s="131" t="n">
        <f aca="false">K53/D53</f>
        <v>19.8874581430746</v>
      </c>
      <c r="K53" s="132" t="n">
        <f aca="false">L53+M53+E53</f>
        <v>32665.15</v>
      </c>
      <c r="L53" s="132" t="n">
        <f aca="false">F53*1163</f>
        <v>29423.9</v>
      </c>
      <c r="M53" s="132" t="n">
        <f aca="false">G53*9.5</f>
        <v>0</v>
      </c>
      <c r="N53" s="19"/>
      <c r="O53" s="20"/>
      <c r="P53" s="21"/>
    </row>
    <row r="54" customFormat="false" ht="15" hidden="false" customHeight="false" outlineLevel="0" collapsed="false">
      <c r="A54" s="129" t="n">
        <v>48</v>
      </c>
      <c r="B54" s="91" t="s">
        <v>64</v>
      </c>
      <c r="C54" s="130" t="n">
        <v>464</v>
      </c>
      <c r="D54" s="130" t="n">
        <v>2437.4</v>
      </c>
      <c r="E54" s="26" t="n">
        <v>3671.32</v>
      </c>
      <c r="F54" s="134" t="n">
        <v>69.51</v>
      </c>
      <c r="G54" s="168"/>
      <c r="H54" s="26" t="n">
        <v>113.71</v>
      </c>
      <c r="I54" s="26" t="n">
        <v>119.31</v>
      </c>
      <c r="J54" s="131" t="n">
        <f aca="false">K54/D54</f>
        <v>34.6727865758595</v>
      </c>
      <c r="K54" s="132" t="n">
        <f aca="false">L54+M54+E54</f>
        <v>84511.45</v>
      </c>
      <c r="L54" s="132" t="n">
        <f aca="false">F54*1163</f>
        <v>80840.13</v>
      </c>
      <c r="M54" s="132" t="n">
        <f aca="false">G54*9.5</f>
        <v>0</v>
      </c>
      <c r="N54" s="19"/>
      <c r="O54" s="20"/>
      <c r="P54" s="21"/>
    </row>
    <row r="55" customFormat="false" ht="15" hidden="false" customHeight="false" outlineLevel="0" collapsed="false">
      <c r="A55" s="129" t="n">
        <v>49</v>
      </c>
      <c r="B55" s="91" t="s">
        <v>65</v>
      </c>
      <c r="C55" s="130" t="n">
        <v>117</v>
      </c>
      <c r="D55" s="130" t="n">
        <v>966</v>
      </c>
      <c r="E55" s="26" t="n">
        <v>1783.94</v>
      </c>
      <c r="F55" s="26" t="n">
        <v>7.13</v>
      </c>
      <c r="G55" s="168"/>
      <c r="H55" s="172"/>
      <c r="I55" s="168"/>
      <c r="J55" s="131" t="n">
        <f aca="false">K55/D55</f>
        <v>10.4307763975155</v>
      </c>
      <c r="K55" s="132" t="n">
        <f aca="false">L55+M55+E55</f>
        <v>10076.13</v>
      </c>
      <c r="L55" s="132" t="n">
        <f aca="false">F55*1163</f>
        <v>8292.19</v>
      </c>
      <c r="M55" s="132" t="n">
        <f aca="false">G55*9.5</f>
        <v>0</v>
      </c>
      <c r="N55" s="19"/>
      <c r="O55" s="20"/>
      <c r="P55" s="21"/>
    </row>
    <row r="56" customFormat="false" ht="15" hidden="false" customHeight="false" outlineLevel="0" collapsed="false">
      <c r="A56" s="137"/>
      <c r="B56" s="138" t="s">
        <v>66</v>
      </c>
      <c r="C56" s="139" t="n">
        <f aca="false">SUM(C7:C55)</f>
        <v>13220</v>
      </c>
      <c r="D56" s="139" t="n">
        <f aca="false">SUM(D7:D55)</f>
        <v>82573.62</v>
      </c>
      <c r="E56" s="140" t="n">
        <f aca="false">SUM(E7:E55)</f>
        <v>164485.96</v>
      </c>
      <c r="F56" s="140" t="n">
        <f aca="false">SUM(F7:F55)</f>
        <v>787.65</v>
      </c>
      <c r="G56" s="140" t="n">
        <f aca="false">SUM(G7:G55)</f>
        <v>5064.19</v>
      </c>
      <c r="H56" s="140" t="n">
        <f aca="false">SUM(H7:H55)</f>
        <v>4465.66</v>
      </c>
      <c r="I56" s="140" t="n">
        <f aca="false">SUM(I7:I55)</f>
        <v>1913.3</v>
      </c>
      <c r="J56" s="141"/>
      <c r="K56" s="142"/>
      <c r="L56" s="142"/>
      <c r="M56" s="142"/>
      <c r="N56" s="19"/>
      <c r="O56" s="20"/>
      <c r="P56" s="21"/>
    </row>
    <row r="57" customFormat="false" ht="15" hidden="false" customHeight="false" outlineLevel="0" collapsed="false">
      <c r="A57" s="143"/>
      <c r="B57" s="138" t="s">
        <v>67</v>
      </c>
      <c r="C57" s="139"/>
      <c r="D57" s="139"/>
      <c r="E57" s="140"/>
      <c r="F57" s="140"/>
      <c r="G57" s="140"/>
      <c r="H57" s="140"/>
      <c r="I57" s="140"/>
      <c r="J57" s="144" t="n">
        <f aca="false">SUM(J7:J55)/49</f>
        <v>14.4238400291755</v>
      </c>
      <c r="K57" s="142"/>
      <c r="L57" s="142"/>
      <c r="M57" s="142"/>
      <c r="N57" s="19"/>
      <c r="O57" s="20"/>
      <c r="P57" s="21"/>
    </row>
    <row r="58" customFormat="false" ht="15" hidden="false" customHeight="false" outlineLevel="0" collapsed="false">
      <c r="A58" s="125"/>
      <c r="B58" s="125"/>
      <c r="C58" s="125"/>
      <c r="D58" s="125"/>
      <c r="E58" s="124"/>
      <c r="F58" s="124"/>
      <c r="G58" s="124"/>
      <c r="H58" s="124"/>
      <c r="I58" s="124"/>
      <c r="J58" s="124"/>
      <c r="K58" s="124"/>
      <c r="L58" s="124"/>
      <c r="M58" s="124"/>
      <c r="N58" s="19"/>
      <c r="O58" s="20"/>
      <c r="P58" s="21"/>
    </row>
    <row r="59" customFormat="false" ht="15" hidden="false" customHeight="false" outlineLevel="0" collapsed="false">
      <c r="A59" s="125"/>
      <c r="B59" s="125"/>
      <c r="C59" s="125"/>
      <c r="D59" s="125"/>
      <c r="E59" s="124"/>
      <c r="F59" s="124"/>
      <c r="G59" s="124"/>
      <c r="H59" s="124"/>
      <c r="I59" s="124"/>
      <c r="J59" s="124"/>
      <c r="K59" s="124"/>
      <c r="L59" s="124"/>
      <c r="M59" s="124"/>
      <c r="N59" s="19"/>
      <c r="O59" s="20"/>
      <c r="P59" s="21"/>
    </row>
    <row r="60" customFormat="false" ht="13.5" hidden="false" customHeight="true" outlineLevel="0" collapsed="false">
      <c r="A60" s="126" t="s">
        <v>1</v>
      </c>
      <c r="B60" s="127" t="s">
        <v>2</v>
      </c>
      <c r="C60" s="127" t="s">
        <v>3</v>
      </c>
      <c r="D60" s="127" t="s">
        <v>4</v>
      </c>
      <c r="E60" s="126" t="s">
        <v>5</v>
      </c>
      <c r="F60" s="126"/>
      <c r="G60" s="126"/>
      <c r="H60" s="126"/>
      <c r="I60" s="126"/>
      <c r="J60" s="127" t="s">
        <v>6</v>
      </c>
      <c r="K60" s="127" t="s">
        <v>7</v>
      </c>
      <c r="L60" s="127"/>
      <c r="M60" s="127"/>
      <c r="N60" s="19"/>
      <c r="O60" s="20"/>
      <c r="P60" s="21"/>
    </row>
    <row r="61" customFormat="false" ht="35.05" hidden="false" customHeight="false" outlineLevel="0" collapsed="false">
      <c r="A61" s="126"/>
      <c r="B61" s="127"/>
      <c r="C61" s="127"/>
      <c r="D61" s="127"/>
      <c r="E61" s="126" t="s">
        <v>8</v>
      </c>
      <c r="F61" s="126" t="s">
        <v>9</v>
      </c>
      <c r="G61" s="126" t="s">
        <v>10</v>
      </c>
      <c r="H61" s="126" t="s">
        <v>11</v>
      </c>
      <c r="I61" s="126" t="s">
        <v>12</v>
      </c>
      <c r="J61" s="127"/>
      <c r="K61" s="127" t="s">
        <v>13</v>
      </c>
      <c r="L61" s="127" t="s">
        <v>14</v>
      </c>
      <c r="M61" s="127" t="s">
        <v>15</v>
      </c>
      <c r="N61" s="19"/>
      <c r="O61" s="20"/>
      <c r="P61" s="21"/>
    </row>
    <row r="62" customFormat="false" ht="13.5" hidden="false" customHeight="true" outlineLevel="0" collapsed="false">
      <c r="A62" s="128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9"/>
      <c r="O62" s="20"/>
      <c r="P62" s="21"/>
      <c r="Q62" s="1"/>
      <c r="R62" s="1"/>
      <c r="S62" s="1"/>
    </row>
    <row r="63" customFormat="false" ht="15" hidden="false" customHeight="false" outlineLevel="0" collapsed="false">
      <c r="A63" s="129" t="n">
        <v>1</v>
      </c>
      <c r="B63" s="91" t="s">
        <v>69</v>
      </c>
      <c r="C63" s="130" t="n">
        <v>334</v>
      </c>
      <c r="D63" s="130" t="n">
        <v>495</v>
      </c>
      <c r="E63" s="26" t="n">
        <v>4928.11</v>
      </c>
      <c r="F63" s="168"/>
      <c r="G63" s="26" t="n">
        <v>3141.6</v>
      </c>
      <c r="H63" s="26" t="n">
        <v>113.38</v>
      </c>
      <c r="I63" s="168"/>
      <c r="J63" s="131" t="n">
        <f aca="false">K63/D63</f>
        <v>70.2491111111111</v>
      </c>
      <c r="K63" s="132" t="n">
        <f aca="false">L63+M63+E63</f>
        <v>34773.31</v>
      </c>
      <c r="L63" s="132" t="n">
        <f aca="false">F63*1163</f>
        <v>0</v>
      </c>
      <c r="M63" s="132" t="n">
        <f aca="false">G63*9.5</f>
        <v>29845.2</v>
      </c>
      <c r="N63" s="19"/>
      <c r="O63" s="20"/>
      <c r="P63" s="21"/>
    </row>
    <row r="64" customFormat="false" ht="27.75" hidden="false" customHeight="true" outlineLevel="0" collapsed="false">
      <c r="A64" s="129" t="n">
        <v>2</v>
      </c>
      <c r="B64" s="91" t="s">
        <v>70</v>
      </c>
      <c r="C64" s="130" t="n">
        <v>110</v>
      </c>
      <c r="D64" s="130" t="n">
        <v>526.3</v>
      </c>
      <c r="E64" s="26" t="n">
        <v>1597.14</v>
      </c>
      <c r="F64" s="26" t="n">
        <v>5.82</v>
      </c>
      <c r="G64" s="168"/>
      <c r="H64" s="26" t="n">
        <v>26.9</v>
      </c>
      <c r="I64" s="168"/>
      <c r="J64" s="131" t="n">
        <f aca="false">K64/D64</f>
        <v>15.895496864906</v>
      </c>
      <c r="K64" s="132" t="n">
        <f aca="false">L64+M64+E64</f>
        <v>8365.8</v>
      </c>
      <c r="L64" s="132" t="n">
        <f aca="false">F64*1163</f>
        <v>6768.66</v>
      </c>
      <c r="M64" s="132" t="n">
        <f aca="false">G64*9.5</f>
        <v>0</v>
      </c>
      <c r="N64" s="19"/>
      <c r="O64" s="20"/>
      <c r="P64" s="21"/>
    </row>
    <row r="65" customFormat="false" ht="15" hidden="false" customHeight="false" outlineLevel="0" collapsed="false">
      <c r="A65" s="129" t="n">
        <v>3</v>
      </c>
      <c r="B65" s="91" t="s">
        <v>71</v>
      </c>
      <c r="C65" s="130" t="n">
        <v>601</v>
      </c>
      <c r="D65" s="130" t="n">
        <v>1812.7</v>
      </c>
      <c r="E65" s="26" t="n">
        <v>258.4</v>
      </c>
      <c r="F65" s="26" t="n">
        <v>40.1</v>
      </c>
      <c r="G65" s="168"/>
      <c r="H65" s="26" t="n">
        <v>3.09</v>
      </c>
      <c r="I65" s="168"/>
      <c r="J65" s="131" t="n">
        <f aca="false">K65/D65</f>
        <v>25.870083301153</v>
      </c>
      <c r="K65" s="132" t="n">
        <f aca="false">L65+M65+E65</f>
        <v>46894.7</v>
      </c>
      <c r="L65" s="132" t="n">
        <f aca="false">F65*1163</f>
        <v>46636.3</v>
      </c>
      <c r="M65" s="132" t="n">
        <f aca="false">G65*9.5</f>
        <v>0</v>
      </c>
      <c r="N65" s="19"/>
      <c r="O65" s="20"/>
      <c r="P65" s="21"/>
    </row>
    <row r="66" customFormat="false" ht="15" hidden="false" customHeight="false" outlineLevel="0" collapsed="false">
      <c r="A66" s="129" t="n">
        <v>4</v>
      </c>
      <c r="B66" s="91" t="s">
        <v>72</v>
      </c>
      <c r="C66" s="130" t="n">
        <v>999</v>
      </c>
      <c r="D66" s="130" t="n">
        <v>4097.4</v>
      </c>
      <c r="E66" s="26" t="n">
        <v>2045.35</v>
      </c>
      <c r="F66" s="134" t="n">
        <v>56.39</v>
      </c>
      <c r="G66" s="168"/>
      <c r="H66" s="26" t="n">
        <v>107.95</v>
      </c>
      <c r="I66" s="168"/>
      <c r="J66" s="131" t="n">
        <f aca="false">K66/D66</f>
        <v>16.5048372138429</v>
      </c>
      <c r="K66" s="132" t="n">
        <f aca="false">L66+M66+E66</f>
        <v>67626.92</v>
      </c>
      <c r="L66" s="132" t="n">
        <f aca="false">F66*1163</f>
        <v>65581.57</v>
      </c>
      <c r="M66" s="132" t="n">
        <f aca="false">G66*9.5</f>
        <v>0</v>
      </c>
      <c r="N66" s="19"/>
      <c r="O66" s="20"/>
      <c r="P66" s="21"/>
    </row>
    <row r="67" customFormat="false" ht="24" hidden="false" customHeight="true" outlineLevel="0" collapsed="false">
      <c r="A67" s="129" t="n">
        <v>5</v>
      </c>
      <c r="B67" s="91" t="s">
        <v>73</v>
      </c>
      <c r="C67" s="130" t="n">
        <v>687</v>
      </c>
      <c r="D67" s="130" t="n">
        <v>2717.99</v>
      </c>
      <c r="E67" s="26" t="n">
        <v>693.04</v>
      </c>
      <c r="F67" s="26" t="n">
        <v>68.02</v>
      </c>
      <c r="G67" s="168"/>
      <c r="H67" s="26" t="n">
        <v>35.28</v>
      </c>
      <c r="I67" s="168"/>
      <c r="J67" s="131" t="n">
        <f aca="false">K67/D67</f>
        <v>29.3600417955916</v>
      </c>
      <c r="K67" s="132" t="n">
        <f aca="false">L67+M67+E67</f>
        <v>79800.3</v>
      </c>
      <c r="L67" s="132" t="n">
        <f aca="false">F67*1163</f>
        <v>79107.26</v>
      </c>
      <c r="M67" s="132" t="n">
        <f aca="false">G67*9.5</f>
        <v>0</v>
      </c>
      <c r="N67" s="19"/>
      <c r="O67" s="20"/>
      <c r="P67" s="21"/>
    </row>
    <row r="68" customFormat="false" ht="15" hidden="false" customHeight="false" outlineLevel="0" collapsed="false">
      <c r="A68" s="129" t="n">
        <v>6</v>
      </c>
      <c r="B68" s="91" t="s">
        <v>74</v>
      </c>
      <c r="C68" s="130" t="n">
        <v>26</v>
      </c>
      <c r="D68" s="130" t="n">
        <v>455.1</v>
      </c>
      <c r="E68" s="26" t="n">
        <v>214.15</v>
      </c>
      <c r="F68" s="26" t="n">
        <v>5.59</v>
      </c>
      <c r="G68" s="168"/>
      <c r="H68" s="26" t="n">
        <v>10.39</v>
      </c>
      <c r="I68" s="168"/>
      <c r="J68" s="131" t="n">
        <f aca="false">K68/D68</f>
        <v>14.7557020435069</v>
      </c>
      <c r="K68" s="132" t="n">
        <f aca="false">L68+M68+E68</f>
        <v>6715.32</v>
      </c>
      <c r="L68" s="132" t="n">
        <f aca="false">F68*1163</f>
        <v>6501.17</v>
      </c>
      <c r="M68" s="132" t="n">
        <f aca="false">G68*9.5</f>
        <v>0</v>
      </c>
      <c r="N68" s="19"/>
      <c r="O68" s="20"/>
      <c r="P68" s="21"/>
    </row>
    <row r="69" customFormat="false" ht="15" hidden="false" customHeight="false" outlineLevel="0" collapsed="false">
      <c r="A69" s="129" t="n">
        <v>7</v>
      </c>
      <c r="B69" s="91" t="s">
        <v>75</v>
      </c>
      <c r="C69" s="130" t="n">
        <v>788</v>
      </c>
      <c r="D69" s="130" t="n">
        <v>6353.7</v>
      </c>
      <c r="E69" s="26" t="n">
        <v>15723.73</v>
      </c>
      <c r="F69" s="134" t="n">
        <v>78.15</v>
      </c>
      <c r="G69" s="168"/>
      <c r="H69" s="26" t="n">
        <v>215.14</v>
      </c>
      <c r="I69" s="26" t="n">
        <v>151.91</v>
      </c>
      <c r="J69" s="131" t="n">
        <f aca="false">K69/D69</f>
        <v>16.7795426287045</v>
      </c>
      <c r="K69" s="132" t="n">
        <f aca="false">L69+M69+E69</f>
        <v>106612.18</v>
      </c>
      <c r="L69" s="132" t="n">
        <f aca="false">F69*1163</f>
        <v>90888.45</v>
      </c>
      <c r="M69" s="132" t="n">
        <f aca="false">G69*9.5</f>
        <v>0</v>
      </c>
      <c r="N69" s="19"/>
      <c r="O69" s="20"/>
      <c r="P69" s="21"/>
    </row>
    <row r="70" customFormat="false" ht="15" hidden="false" customHeight="false" outlineLevel="0" collapsed="false">
      <c r="A70" s="129" t="n">
        <v>8</v>
      </c>
      <c r="B70" s="91" t="s">
        <v>76</v>
      </c>
      <c r="C70" s="130" t="n">
        <v>1001</v>
      </c>
      <c r="D70" s="130" t="n">
        <v>5467</v>
      </c>
      <c r="E70" s="26" t="n">
        <v>5772</v>
      </c>
      <c r="F70" s="26" t="n">
        <v>48.91</v>
      </c>
      <c r="G70" s="168"/>
      <c r="H70" s="26" t="n">
        <v>84.08</v>
      </c>
      <c r="I70" s="26" t="n">
        <v>31.04</v>
      </c>
      <c r="J70" s="131" t="n">
        <f aca="false">K70/D70</f>
        <v>11.4604591183464</v>
      </c>
      <c r="K70" s="132" t="n">
        <f aca="false">L70+M70+E70</f>
        <v>62654.33</v>
      </c>
      <c r="L70" s="132" t="n">
        <f aca="false">F70*1163</f>
        <v>56882.33</v>
      </c>
      <c r="M70" s="132" t="n">
        <f aca="false">G70*9.5</f>
        <v>0</v>
      </c>
      <c r="N70" s="19"/>
      <c r="O70" s="20"/>
      <c r="P70" s="21"/>
    </row>
    <row r="71" customFormat="false" ht="15" hidden="false" customHeight="false" outlineLevel="0" collapsed="false">
      <c r="A71" s="129" t="n">
        <v>9</v>
      </c>
      <c r="B71" s="91" t="s">
        <v>77</v>
      </c>
      <c r="C71" s="130" t="n">
        <v>417</v>
      </c>
      <c r="D71" s="130" t="n">
        <v>2305.1</v>
      </c>
      <c r="E71" s="26" t="n">
        <v>612.75</v>
      </c>
      <c r="F71" s="26" t="n">
        <v>51.47</v>
      </c>
      <c r="G71" s="168"/>
      <c r="H71" s="26" t="n">
        <v>23.38</v>
      </c>
      <c r="I71" s="168"/>
      <c r="J71" s="131" t="n">
        <f aca="false">K71/D71</f>
        <v>26.2341590386534</v>
      </c>
      <c r="K71" s="132" t="n">
        <f aca="false">L71+M71+E71</f>
        <v>60472.36</v>
      </c>
      <c r="L71" s="132" t="n">
        <f aca="false">F71*1163</f>
        <v>59859.61</v>
      </c>
      <c r="M71" s="132" t="n">
        <f aca="false">G71*9.5</f>
        <v>0</v>
      </c>
      <c r="N71" s="19"/>
      <c r="O71" s="20"/>
      <c r="P71" s="21"/>
    </row>
    <row r="72" customFormat="false" ht="15" hidden="false" customHeight="false" outlineLevel="0" collapsed="false">
      <c r="A72" s="129" t="n">
        <v>10</v>
      </c>
      <c r="B72" s="91" t="s">
        <v>78</v>
      </c>
      <c r="C72" s="130" t="n">
        <v>819</v>
      </c>
      <c r="D72" s="130" t="n">
        <v>3510</v>
      </c>
      <c r="E72" s="26" t="n">
        <v>2208.71</v>
      </c>
      <c r="F72" s="168"/>
      <c r="G72" s="26" t="n">
        <v>3201.84</v>
      </c>
      <c r="H72" s="26" t="n">
        <v>62.01</v>
      </c>
      <c r="I72" s="168"/>
      <c r="J72" s="131" t="n">
        <f aca="false">K72/D72</f>
        <v>9.29521082621083</v>
      </c>
      <c r="K72" s="132" t="n">
        <f aca="false">L72+M72+E72</f>
        <v>32626.19</v>
      </c>
      <c r="L72" s="132" t="n">
        <f aca="false">F72*1163</f>
        <v>0</v>
      </c>
      <c r="M72" s="132" t="n">
        <f aca="false">G72*9.5</f>
        <v>30417.48</v>
      </c>
      <c r="N72" s="19"/>
      <c r="O72" s="20"/>
      <c r="P72" s="21"/>
    </row>
    <row r="73" customFormat="false" ht="15" hidden="false" customHeight="false" outlineLevel="0" collapsed="false">
      <c r="A73" s="129" t="n">
        <v>11</v>
      </c>
      <c r="B73" s="91" t="s">
        <v>79</v>
      </c>
      <c r="C73" s="130" t="n">
        <v>282</v>
      </c>
      <c r="D73" s="130" t="n">
        <v>3225</v>
      </c>
      <c r="E73" s="26" t="n">
        <v>3516.43</v>
      </c>
      <c r="F73" s="26" t="n">
        <v>54.78</v>
      </c>
      <c r="G73" s="172"/>
      <c r="H73" s="26" t="n">
        <v>35.99</v>
      </c>
      <c r="I73" s="168"/>
      <c r="J73" s="131" t="n">
        <f aca="false">K73/D73</f>
        <v>20.8451379844961</v>
      </c>
      <c r="K73" s="132" t="n">
        <f aca="false">L73+M73+E73</f>
        <v>67225.57</v>
      </c>
      <c r="L73" s="132" t="n">
        <f aca="false">F73*1163</f>
        <v>63709.14</v>
      </c>
      <c r="M73" s="132" t="n">
        <f aca="false">G73*9.5</f>
        <v>0</v>
      </c>
      <c r="N73" s="19"/>
      <c r="O73" s="20"/>
      <c r="P73" s="21"/>
    </row>
    <row r="74" customFormat="false" ht="15" hidden="false" customHeight="false" outlineLevel="0" collapsed="false">
      <c r="A74" s="129" t="n">
        <v>12</v>
      </c>
      <c r="B74" s="91" t="s">
        <v>80</v>
      </c>
      <c r="C74" s="130" t="n">
        <v>859</v>
      </c>
      <c r="D74" s="130" t="n">
        <v>3975.1</v>
      </c>
      <c r="E74" s="26" t="n">
        <v>1786.39</v>
      </c>
      <c r="F74" s="26" t="n">
        <v>52.95</v>
      </c>
      <c r="G74" s="168"/>
      <c r="H74" s="26" t="n">
        <v>65.48</v>
      </c>
      <c r="I74" s="168"/>
      <c r="J74" s="131" t="n">
        <f aca="false">K74/D74</f>
        <v>15.9410429926291</v>
      </c>
      <c r="K74" s="132" t="n">
        <f aca="false">L74+M74+E74</f>
        <v>63367.24</v>
      </c>
      <c r="L74" s="132" t="n">
        <f aca="false">F74*1163</f>
        <v>61580.85</v>
      </c>
      <c r="M74" s="132" t="n">
        <f aca="false">G74*9.5</f>
        <v>0</v>
      </c>
      <c r="N74" s="19"/>
      <c r="O74" s="20"/>
      <c r="P74" s="21"/>
    </row>
    <row r="75" customFormat="false" ht="15" hidden="false" customHeight="false" outlineLevel="0" collapsed="false">
      <c r="A75" s="129" t="n">
        <v>13</v>
      </c>
      <c r="B75" s="91" t="s">
        <v>81</v>
      </c>
      <c r="C75" s="130" t="n">
        <v>1502</v>
      </c>
      <c r="D75" s="130" t="n">
        <v>5543.9</v>
      </c>
      <c r="E75" s="26" t="n">
        <v>3387.84</v>
      </c>
      <c r="F75" s="134" t="n">
        <v>34.33</v>
      </c>
      <c r="G75" s="168"/>
      <c r="H75" s="26" t="n">
        <v>117.47</v>
      </c>
      <c r="I75" s="168"/>
      <c r="J75" s="131" t="n">
        <f aca="false">K75/D75</f>
        <v>7.8128447482819</v>
      </c>
      <c r="K75" s="132" t="n">
        <f aca="false">L75+M75+E75</f>
        <v>43313.63</v>
      </c>
      <c r="L75" s="132" t="n">
        <f aca="false">F75*1163</f>
        <v>39925.79</v>
      </c>
      <c r="M75" s="132" t="n">
        <f aca="false">G75*9.5</f>
        <v>0</v>
      </c>
      <c r="N75" s="19"/>
      <c r="O75" s="20"/>
      <c r="P75" s="21"/>
    </row>
    <row r="76" customFormat="false" ht="15" hidden="false" customHeight="false" outlineLevel="0" collapsed="false">
      <c r="A76" s="129" t="n">
        <v>14</v>
      </c>
      <c r="B76" s="91" t="s">
        <v>82</v>
      </c>
      <c r="C76" s="130" t="n">
        <v>160</v>
      </c>
      <c r="D76" s="130" t="n">
        <v>1310</v>
      </c>
      <c r="E76" s="26" t="n">
        <v>1324.7</v>
      </c>
      <c r="F76" s="198"/>
      <c r="G76" s="26" t="n">
        <v>1843.67</v>
      </c>
      <c r="H76" s="134" t="n">
        <v>15.3</v>
      </c>
      <c r="I76" s="168"/>
      <c r="J76" s="131" t="n">
        <f aca="false">K76/D76</f>
        <v>14.3813473282443</v>
      </c>
      <c r="K76" s="132" t="n">
        <f aca="false">L76+M76+E76</f>
        <v>18839.565</v>
      </c>
      <c r="L76" s="132" t="n">
        <f aca="false">F76*1163</f>
        <v>0</v>
      </c>
      <c r="M76" s="132" t="n">
        <f aca="false">G76*9.5</f>
        <v>17514.865</v>
      </c>
      <c r="N76" s="19"/>
      <c r="O76" s="20"/>
      <c r="P76" s="21"/>
    </row>
    <row r="77" customFormat="false" ht="15.75" hidden="false" customHeight="true" outlineLevel="0" collapsed="false">
      <c r="A77" s="129" t="n">
        <v>15</v>
      </c>
      <c r="B77" s="91" t="s">
        <v>83</v>
      </c>
      <c r="C77" s="130" t="n">
        <v>483</v>
      </c>
      <c r="D77" s="130" t="n">
        <v>3135</v>
      </c>
      <c r="E77" s="26" t="n">
        <v>5812.41</v>
      </c>
      <c r="F77" s="26" t="n">
        <v>7.52</v>
      </c>
      <c r="G77" s="172"/>
      <c r="H77" s="26" t="n">
        <v>114.78</v>
      </c>
      <c r="I77" s="168"/>
      <c r="J77" s="131" t="n">
        <f aca="false">K77/D77</f>
        <v>4.64375438596491</v>
      </c>
      <c r="K77" s="132" t="n">
        <f aca="false">L77+M77+E77</f>
        <v>14558.17</v>
      </c>
      <c r="L77" s="132" t="n">
        <f aca="false">F77*1163</f>
        <v>8745.76</v>
      </c>
      <c r="M77" s="132" t="n">
        <f aca="false">G77*9.5</f>
        <v>0</v>
      </c>
      <c r="N77" s="19"/>
      <c r="O77" s="20"/>
      <c r="P77" s="21"/>
    </row>
    <row r="78" customFormat="false" ht="15" hidden="false" customHeight="false" outlineLevel="0" collapsed="false">
      <c r="A78" s="129" t="n">
        <v>16</v>
      </c>
      <c r="B78" s="91" t="s">
        <v>84</v>
      </c>
      <c r="C78" s="130" t="n">
        <v>550</v>
      </c>
      <c r="D78" s="130" t="n">
        <v>1626.9</v>
      </c>
      <c r="E78" s="26" t="n">
        <v>4635.57</v>
      </c>
      <c r="F78" s="168"/>
      <c r="G78" s="26" t="n">
        <v>1542.81</v>
      </c>
      <c r="H78" s="134" t="n">
        <v>55.09</v>
      </c>
      <c r="I78" s="168"/>
      <c r="J78" s="131" t="n">
        <f aca="false">K78/D78</f>
        <v>11.8582979900424</v>
      </c>
      <c r="K78" s="132" t="n">
        <f aca="false">L78+M78+E78</f>
        <v>19292.265</v>
      </c>
      <c r="L78" s="132" t="n">
        <f aca="false">F78*1163</f>
        <v>0</v>
      </c>
      <c r="M78" s="132" t="n">
        <f aca="false">G78*9.5</f>
        <v>14656.695</v>
      </c>
      <c r="N78" s="19"/>
      <c r="O78" s="20"/>
      <c r="P78" s="21"/>
    </row>
    <row r="79" customFormat="false" ht="15" hidden="false" customHeight="false" outlineLevel="0" collapsed="false">
      <c r="A79" s="129" t="n">
        <v>17</v>
      </c>
      <c r="B79" s="91" t="s">
        <v>85</v>
      </c>
      <c r="C79" s="130" t="n">
        <v>637</v>
      </c>
      <c r="D79" s="130" t="n">
        <v>5302.9</v>
      </c>
      <c r="E79" s="26" t="n">
        <v>1516.72</v>
      </c>
      <c r="F79" s="26" t="n">
        <v>44.74</v>
      </c>
      <c r="G79" s="168"/>
      <c r="H79" s="26" t="n">
        <v>35</v>
      </c>
      <c r="I79" s="168"/>
      <c r="J79" s="131" t="n">
        <f aca="false">K79/D79</f>
        <v>10.0981236681816</v>
      </c>
      <c r="K79" s="132" t="n">
        <f aca="false">L79+M79+E79</f>
        <v>53549.34</v>
      </c>
      <c r="L79" s="132" t="n">
        <f aca="false">F79*1163</f>
        <v>52032.62</v>
      </c>
      <c r="M79" s="132" t="n">
        <f aca="false">G79*9.5</f>
        <v>0</v>
      </c>
      <c r="N79" s="19"/>
      <c r="O79" s="20"/>
      <c r="P79" s="21"/>
    </row>
    <row r="80" customFormat="false" ht="15" hidden="false" customHeight="false" outlineLevel="0" collapsed="false">
      <c r="A80" s="129" t="n">
        <v>18</v>
      </c>
      <c r="B80" s="91" t="s">
        <v>86</v>
      </c>
      <c r="C80" s="130" t="n">
        <v>351</v>
      </c>
      <c r="D80" s="130" t="n">
        <v>1314</v>
      </c>
      <c r="E80" s="26" t="n">
        <v>656.66</v>
      </c>
      <c r="F80" s="26" t="n">
        <v>14.91</v>
      </c>
      <c r="G80" s="168"/>
      <c r="H80" s="26" t="n">
        <v>46.27</v>
      </c>
      <c r="I80" s="26" t="n">
        <v>18.45</v>
      </c>
      <c r="J80" s="131" t="n">
        <f aca="false">K80/D80</f>
        <v>13.6963394216134</v>
      </c>
      <c r="K80" s="132" t="n">
        <f aca="false">L80+M80+E80</f>
        <v>17996.99</v>
      </c>
      <c r="L80" s="132" t="n">
        <f aca="false">F80*1163</f>
        <v>17340.33</v>
      </c>
      <c r="M80" s="132" t="n">
        <f aca="false">G80*9.5</f>
        <v>0</v>
      </c>
      <c r="N80" s="19"/>
      <c r="O80" s="20"/>
      <c r="P80" s="21"/>
    </row>
    <row r="81" customFormat="false" ht="15" hidden="false" customHeight="false" outlineLevel="0" collapsed="false">
      <c r="A81" s="129" t="n">
        <v>19</v>
      </c>
      <c r="B81" s="91" t="s">
        <v>87</v>
      </c>
      <c r="C81" s="130" t="n">
        <v>1270</v>
      </c>
      <c r="D81" s="130" t="n">
        <v>7974.9</v>
      </c>
      <c r="E81" s="26" t="n">
        <v>1944.27</v>
      </c>
      <c r="F81" s="134" t="n">
        <v>48.22</v>
      </c>
      <c r="G81" s="168"/>
      <c r="H81" s="26" t="n">
        <v>107.03</v>
      </c>
      <c r="I81" s="168"/>
      <c r="J81" s="131" t="n">
        <f aca="false">K81/D81</f>
        <v>7.27584421121268</v>
      </c>
      <c r="K81" s="132" t="n">
        <f aca="false">L81+M81+E81</f>
        <v>58024.13</v>
      </c>
      <c r="L81" s="132" t="n">
        <f aca="false">F81*1163</f>
        <v>56079.86</v>
      </c>
      <c r="M81" s="132" t="n">
        <f aca="false">G81*9.5</f>
        <v>0</v>
      </c>
      <c r="N81" s="19"/>
      <c r="O81" s="20"/>
      <c r="P81" s="21"/>
    </row>
    <row r="82" customFormat="false" ht="15" hidden="false" customHeight="false" outlineLevel="0" collapsed="false">
      <c r="A82" s="129" t="n">
        <v>20</v>
      </c>
      <c r="B82" s="91" t="s">
        <v>88</v>
      </c>
      <c r="C82" s="130" t="n">
        <v>3610</v>
      </c>
      <c r="D82" s="130" t="n">
        <v>6840.2</v>
      </c>
      <c r="E82" s="26" t="n">
        <v>6975.44</v>
      </c>
      <c r="F82" s="26" t="n">
        <v>53.42</v>
      </c>
      <c r="G82" s="168"/>
      <c r="H82" s="26" t="n">
        <v>108.2</v>
      </c>
      <c r="I82" s="168"/>
      <c r="J82" s="131" t="n">
        <f aca="false">K82/D82</f>
        <v>10.1024677641005</v>
      </c>
      <c r="K82" s="132" t="n">
        <f aca="false">L82+M82+E82</f>
        <v>69102.9</v>
      </c>
      <c r="L82" s="132" t="n">
        <f aca="false">F82*1163</f>
        <v>62127.46</v>
      </c>
      <c r="M82" s="132" t="n">
        <f aca="false">G82*9.5</f>
        <v>0</v>
      </c>
      <c r="N82" s="19"/>
      <c r="O82" s="20"/>
      <c r="P82" s="21"/>
    </row>
    <row r="83" s="53" customFormat="true" ht="15" hidden="false" customHeight="false" outlineLevel="0" collapsed="false">
      <c r="A83" s="145" t="n">
        <v>21</v>
      </c>
      <c r="B83" s="146" t="s">
        <v>89</v>
      </c>
      <c r="C83" s="147" t="n">
        <v>560</v>
      </c>
      <c r="D83" s="147" t="n">
        <v>3873</v>
      </c>
      <c r="E83" s="26" t="n">
        <v>3957.47</v>
      </c>
      <c r="F83" s="26" t="n">
        <v>13.39</v>
      </c>
      <c r="G83" s="172"/>
      <c r="H83" s="168"/>
      <c r="I83" s="172"/>
      <c r="J83" s="149" t="n">
        <f aca="false">K83/D83</f>
        <v>5.04261296152853</v>
      </c>
      <c r="K83" s="150" t="n">
        <f aca="false">L83+M83+E83</f>
        <v>19530.04</v>
      </c>
      <c r="L83" s="150" t="n">
        <f aca="false">F83*1163</f>
        <v>15572.57</v>
      </c>
      <c r="M83" s="150" t="n">
        <f aca="false">G83*9.5</f>
        <v>0</v>
      </c>
      <c r="N83" s="50"/>
      <c r="O83" s="51"/>
      <c r="P83" s="52"/>
    </row>
    <row r="84" customFormat="false" ht="15" hidden="false" customHeight="false" outlineLevel="0" collapsed="false">
      <c r="A84" s="129" t="n">
        <v>22</v>
      </c>
      <c r="B84" s="91" t="s">
        <v>90</v>
      </c>
      <c r="C84" s="130" t="n">
        <v>275</v>
      </c>
      <c r="D84" s="130" t="n">
        <v>640.7</v>
      </c>
      <c r="E84" s="26" t="n">
        <v>185.5</v>
      </c>
      <c r="F84" s="134" t="n">
        <v>4.45</v>
      </c>
      <c r="G84" s="168"/>
      <c r="H84" s="26" t="n">
        <v>12.4</v>
      </c>
      <c r="I84" s="168"/>
      <c r="J84" s="131" t="n">
        <f aca="false">K84/D84</f>
        <v>8.36717652567504</v>
      </c>
      <c r="K84" s="132" t="n">
        <f aca="false">L84+M84+E84</f>
        <v>5360.85</v>
      </c>
      <c r="L84" s="132" t="n">
        <f aca="false">F84*1163</f>
        <v>5175.35</v>
      </c>
      <c r="M84" s="132" t="n">
        <f aca="false">G84*9.5</f>
        <v>0</v>
      </c>
      <c r="N84" s="19"/>
      <c r="O84" s="20"/>
      <c r="P84" s="21"/>
    </row>
    <row r="85" customFormat="false" ht="15" hidden="false" customHeight="false" outlineLevel="0" collapsed="false">
      <c r="A85" s="129" t="n">
        <v>23</v>
      </c>
      <c r="B85" s="91" t="s">
        <v>91</v>
      </c>
      <c r="C85" s="130" t="n">
        <v>1240</v>
      </c>
      <c r="D85" s="130" t="n">
        <v>4778</v>
      </c>
      <c r="E85" s="26" t="n">
        <v>2256.66</v>
      </c>
      <c r="F85" s="26" t="n">
        <v>38.48</v>
      </c>
      <c r="G85" s="168"/>
      <c r="H85" s="26" t="n">
        <v>57.82</v>
      </c>
      <c r="I85" s="168"/>
      <c r="J85" s="131" t="n">
        <f aca="false">K85/D85</f>
        <v>9.8386144830473</v>
      </c>
      <c r="K85" s="132" t="n">
        <f aca="false">L85+M85+E85</f>
        <v>47008.9</v>
      </c>
      <c r="L85" s="132" t="n">
        <f aca="false">F85*1163</f>
        <v>44752.24</v>
      </c>
      <c r="M85" s="132" t="n">
        <f aca="false">G85*9.5</f>
        <v>0</v>
      </c>
      <c r="N85" s="19"/>
      <c r="O85" s="20"/>
      <c r="P85" s="21"/>
    </row>
    <row r="86" customFormat="false" ht="15" hidden="false" customHeight="false" outlineLevel="0" collapsed="false">
      <c r="A86" s="129" t="n">
        <v>24</v>
      </c>
      <c r="B86" s="91" t="s">
        <v>92</v>
      </c>
      <c r="C86" s="130" t="n">
        <v>1411</v>
      </c>
      <c r="D86" s="130" t="n">
        <v>7885.7</v>
      </c>
      <c r="E86" s="26" t="n">
        <v>5440.06</v>
      </c>
      <c r="F86" s="26" t="n">
        <v>62.51</v>
      </c>
      <c r="G86" s="168"/>
      <c r="H86" s="26" t="n">
        <v>80.49</v>
      </c>
      <c r="I86" s="151" t="n">
        <v>32.8</v>
      </c>
      <c r="J86" s="131" t="n">
        <f aca="false">K86/D86</f>
        <v>9.9089732046616</v>
      </c>
      <c r="K86" s="132" t="n">
        <f aca="false">L86+M86+E86</f>
        <v>78139.19</v>
      </c>
      <c r="L86" s="132" t="n">
        <f aca="false">F86*1163</f>
        <v>72699.13</v>
      </c>
      <c r="M86" s="132" t="n">
        <f aca="false">G86*9.5</f>
        <v>0</v>
      </c>
      <c r="N86" s="19"/>
      <c r="O86" s="20"/>
      <c r="P86" s="21"/>
    </row>
    <row r="87" customFormat="false" ht="15" hidden="false" customHeight="false" outlineLevel="0" collapsed="false">
      <c r="A87" s="129" t="n">
        <v>25</v>
      </c>
      <c r="B87" s="91" t="s">
        <v>93</v>
      </c>
      <c r="C87" s="130" t="n">
        <v>1177</v>
      </c>
      <c r="D87" s="130" t="n">
        <v>6951.6</v>
      </c>
      <c r="E87" s="26" t="n">
        <v>1528.56</v>
      </c>
      <c r="F87" s="134" t="n">
        <v>44.55</v>
      </c>
      <c r="G87" s="168"/>
      <c r="H87" s="26" t="n">
        <v>40.66</v>
      </c>
      <c r="I87" s="168"/>
      <c r="J87" s="131" t="n">
        <f aca="false">K87/D87</f>
        <v>7.67308389435526</v>
      </c>
      <c r="K87" s="132" t="n">
        <f aca="false">L87+M87+E87</f>
        <v>53340.21</v>
      </c>
      <c r="L87" s="132" t="n">
        <f aca="false">F87*1163</f>
        <v>51811.65</v>
      </c>
      <c r="M87" s="132" t="n">
        <f aca="false">G87*9.5</f>
        <v>0</v>
      </c>
      <c r="N87" s="19"/>
      <c r="O87" s="20"/>
      <c r="P87" s="21"/>
    </row>
    <row r="88" customFormat="false" ht="15" hidden="false" customHeight="false" outlineLevel="0" collapsed="false">
      <c r="A88" s="129" t="n">
        <v>26</v>
      </c>
      <c r="B88" s="91" t="s">
        <v>94</v>
      </c>
      <c r="C88" s="130" t="n">
        <v>1365</v>
      </c>
      <c r="D88" s="130" t="n">
        <v>7804.9</v>
      </c>
      <c r="E88" s="26" t="n">
        <v>2091.31</v>
      </c>
      <c r="F88" s="26" t="n">
        <v>39.36</v>
      </c>
      <c r="G88" s="168"/>
      <c r="H88" s="26" t="n">
        <v>120.38</v>
      </c>
      <c r="I88" s="198"/>
      <c r="J88" s="131" t="n">
        <f aca="false">K88/D88</f>
        <v>6.13294084485387</v>
      </c>
      <c r="K88" s="132" t="n">
        <f aca="false">L88+M88+E88</f>
        <v>47866.99</v>
      </c>
      <c r="L88" s="132" t="n">
        <f aca="false">F88*1163</f>
        <v>45775.68</v>
      </c>
      <c r="M88" s="132" t="n">
        <f aca="false">G88*9.5</f>
        <v>0</v>
      </c>
      <c r="N88" s="19"/>
      <c r="O88" s="20"/>
      <c r="P88" s="21"/>
    </row>
    <row r="89" customFormat="false" ht="15" hidden="false" customHeight="false" outlineLevel="0" collapsed="false">
      <c r="A89" s="129" t="n">
        <v>27</v>
      </c>
      <c r="B89" s="91" t="s">
        <v>95</v>
      </c>
      <c r="C89" s="130" t="n">
        <v>964</v>
      </c>
      <c r="D89" s="130" t="n">
        <v>6025.7</v>
      </c>
      <c r="E89" s="26" t="n">
        <v>1674.66</v>
      </c>
      <c r="F89" s="26" t="n">
        <v>36.46</v>
      </c>
      <c r="G89" s="168"/>
      <c r="H89" s="26" t="n">
        <v>96.08</v>
      </c>
      <c r="I89" s="74" t="n">
        <v>12.38</v>
      </c>
      <c r="J89" s="131" t="n">
        <f aca="false">K89/D89</f>
        <v>7.31494100270508</v>
      </c>
      <c r="K89" s="132" t="n">
        <f aca="false">L89+M89+E89</f>
        <v>44077.64</v>
      </c>
      <c r="L89" s="132" t="n">
        <f aca="false">F89*1163</f>
        <v>42402.98</v>
      </c>
      <c r="M89" s="132" t="n">
        <f aca="false">G89*9.5</f>
        <v>0</v>
      </c>
      <c r="N89" s="19"/>
      <c r="O89" s="20"/>
      <c r="P89" s="21"/>
    </row>
    <row r="90" customFormat="false" ht="15" hidden="false" customHeight="false" outlineLevel="0" collapsed="false">
      <c r="A90" s="129" t="n">
        <v>28</v>
      </c>
      <c r="B90" s="91" t="s">
        <v>96</v>
      </c>
      <c r="C90" s="130" t="n">
        <v>733</v>
      </c>
      <c r="D90" s="130" t="n">
        <v>5000</v>
      </c>
      <c r="E90" s="26" t="n">
        <v>1444.15</v>
      </c>
      <c r="F90" s="134" t="n">
        <v>32.56</v>
      </c>
      <c r="G90" s="168"/>
      <c r="H90" s="26" t="n">
        <v>56.03</v>
      </c>
      <c r="I90" s="26" t="n">
        <v>22.57</v>
      </c>
      <c r="J90" s="131" t="n">
        <f aca="false">K90/D90</f>
        <v>7.862286</v>
      </c>
      <c r="K90" s="132" t="n">
        <f aca="false">L90+M90+E90</f>
        <v>39311.43</v>
      </c>
      <c r="L90" s="132" t="n">
        <f aca="false">F90*1163</f>
        <v>37867.28</v>
      </c>
      <c r="M90" s="132" t="n">
        <f aca="false">G90*9.5</f>
        <v>0</v>
      </c>
      <c r="N90" s="19"/>
      <c r="O90" s="20"/>
      <c r="P90" s="21"/>
    </row>
    <row r="91" customFormat="false" ht="15" hidden="false" customHeight="false" outlineLevel="0" collapsed="false">
      <c r="A91" s="129" t="n">
        <v>29</v>
      </c>
      <c r="B91" s="91" t="s">
        <v>97</v>
      </c>
      <c r="C91" s="130" t="n">
        <v>1158</v>
      </c>
      <c r="D91" s="130" t="n">
        <v>4140</v>
      </c>
      <c r="E91" s="26" t="n">
        <v>3569.44</v>
      </c>
      <c r="F91" s="198"/>
      <c r="G91" s="26" t="n">
        <v>2869.35</v>
      </c>
      <c r="H91" s="26" t="n">
        <v>69.68</v>
      </c>
      <c r="I91" s="168"/>
      <c r="J91" s="131" t="n">
        <f aca="false">K91/D91</f>
        <v>7.44644082125604</v>
      </c>
      <c r="K91" s="132" t="n">
        <f aca="false">L91+M91+E91</f>
        <v>30828.265</v>
      </c>
      <c r="L91" s="132" t="n">
        <f aca="false">F91*1163</f>
        <v>0</v>
      </c>
      <c r="M91" s="132" t="n">
        <f aca="false">G91*9.5</f>
        <v>27258.825</v>
      </c>
      <c r="N91" s="19"/>
      <c r="O91" s="20"/>
      <c r="P91" s="21"/>
    </row>
    <row r="92" customFormat="false" ht="14.25" hidden="false" customHeight="true" outlineLevel="0" collapsed="false">
      <c r="A92" s="129" t="n">
        <v>30</v>
      </c>
      <c r="B92" s="91" t="s">
        <v>98</v>
      </c>
      <c r="C92" s="130" t="n">
        <v>1503</v>
      </c>
      <c r="D92" s="130" t="n">
        <v>9462</v>
      </c>
      <c r="E92" s="26" t="n">
        <v>1400.07</v>
      </c>
      <c r="F92" s="26" t="n">
        <v>48.8</v>
      </c>
      <c r="G92" s="168"/>
      <c r="H92" s="26" t="n">
        <v>76.13</v>
      </c>
      <c r="I92" s="168"/>
      <c r="J92" s="131" t="n">
        <f aca="false">K92/D92</f>
        <v>6.14610758824773</v>
      </c>
      <c r="K92" s="132" t="n">
        <f aca="false">L92+M92+E92</f>
        <v>58154.47</v>
      </c>
      <c r="L92" s="132" t="n">
        <f aca="false">F92*1163</f>
        <v>56754.4</v>
      </c>
      <c r="M92" s="132" t="n">
        <f aca="false">G92*9.5</f>
        <v>0</v>
      </c>
      <c r="N92" s="19"/>
      <c r="O92" s="20"/>
      <c r="P92" s="21"/>
    </row>
    <row r="93" customFormat="false" ht="15" hidden="false" customHeight="false" outlineLevel="0" collapsed="false">
      <c r="A93" s="129" t="n">
        <v>31</v>
      </c>
      <c r="B93" s="91" t="s">
        <v>99</v>
      </c>
      <c r="C93" s="130" t="n">
        <v>1401</v>
      </c>
      <c r="D93" s="130" t="n">
        <v>7969.6</v>
      </c>
      <c r="E93" s="26" t="n">
        <v>3073.32</v>
      </c>
      <c r="F93" s="134" t="n">
        <v>31.84</v>
      </c>
      <c r="G93" s="168"/>
      <c r="H93" s="26" t="n">
        <v>71.93</v>
      </c>
      <c r="I93" s="168"/>
      <c r="J93" s="131" t="n">
        <f aca="false">K93/D93</f>
        <v>5.03202670146557</v>
      </c>
      <c r="K93" s="132" t="n">
        <f aca="false">L93+M93+E93</f>
        <v>40103.24</v>
      </c>
      <c r="L93" s="132" t="n">
        <f aca="false">F93*1163</f>
        <v>37029.92</v>
      </c>
      <c r="M93" s="132" t="n">
        <f aca="false">G93*9.5</f>
        <v>0</v>
      </c>
      <c r="N93" s="19"/>
      <c r="O93" s="20"/>
      <c r="P93" s="21"/>
    </row>
    <row r="94" customFormat="false" ht="15" hidden="false" customHeight="false" outlineLevel="0" collapsed="false">
      <c r="A94" s="129" t="n">
        <v>32</v>
      </c>
      <c r="B94" s="91" t="s">
        <v>100</v>
      </c>
      <c r="C94" s="130" t="n">
        <v>1776</v>
      </c>
      <c r="D94" s="130" t="n">
        <v>7559.9</v>
      </c>
      <c r="E94" s="26" t="n">
        <v>4548.47</v>
      </c>
      <c r="F94" s="26" t="n">
        <v>34.92</v>
      </c>
      <c r="G94" s="168"/>
      <c r="H94" s="26" t="n">
        <v>104.33</v>
      </c>
      <c r="I94" s="168"/>
      <c r="J94" s="131" t="n">
        <f aca="false">K94/D94</f>
        <v>5.97368086879456</v>
      </c>
      <c r="K94" s="132" t="n">
        <f aca="false">L94+M94+E94</f>
        <v>45160.43</v>
      </c>
      <c r="L94" s="132" t="n">
        <f aca="false">F94*1163</f>
        <v>40611.96</v>
      </c>
      <c r="M94" s="132" t="n">
        <f aca="false">G94*9.5</f>
        <v>0</v>
      </c>
      <c r="N94" s="19"/>
      <c r="O94" s="20"/>
      <c r="P94" s="21"/>
    </row>
    <row r="95" customFormat="false" ht="15" hidden="false" customHeight="false" outlineLevel="0" collapsed="false">
      <c r="A95" s="129" t="n">
        <v>33</v>
      </c>
      <c r="B95" s="91" t="s">
        <v>101</v>
      </c>
      <c r="C95" s="130" t="n">
        <v>1550</v>
      </c>
      <c r="D95" s="130" t="n">
        <v>6358.8</v>
      </c>
      <c r="E95" s="26" t="n">
        <v>2302.53</v>
      </c>
      <c r="F95" s="26" t="n">
        <v>37.22</v>
      </c>
      <c r="G95" s="168"/>
      <c r="H95" s="26" t="n">
        <v>146.2</v>
      </c>
      <c r="I95" s="168"/>
      <c r="J95" s="131" t="n">
        <f aca="false">K95/D95</f>
        <v>7.16949581682078</v>
      </c>
      <c r="K95" s="132" t="n">
        <f aca="false">L95+M95+E95</f>
        <v>45589.39</v>
      </c>
      <c r="L95" s="132" t="n">
        <f aca="false">F95*1163</f>
        <v>43286.86</v>
      </c>
      <c r="M95" s="132" t="n">
        <f aca="false">G95*9.5</f>
        <v>0</v>
      </c>
      <c r="N95" s="19"/>
      <c r="O95" s="20"/>
      <c r="P95" s="21"/>
    </row>
    <row r="96" customFormat="false" ht="13.5" hidden="false" customHeight="true" outlineLevel="0" collapsed="false">
      <c r="A96" s="129" t="n">
        <v>34</v>
      </c>
      <c r="B96" s="91" t="s">
        <v>102</v>
      </c>
      <c r="C96" s="130" t="n">
        <v>391</v>
      </c>
      <c r="D96" s="130" t="n">
        <v>5626</v>
      </c>
      <c r="E96" s="26" t="n">
        <v>2849.69</v>
      </c>
      <c r="F96" s="134" t="n">
        <v>42.55</v>
      </c>
      <c r="G96" s="168"/>
      <c r="H96" s="26" t="n">
        <v>80.72</v>
      </c>
      <c r="I96" s="168"/>
      <c r="J96" s="131" t="n">
        <f aca="false">K96/D96</f>
        <v>9.30240668325631</v>
      </c>
      <c r="K96" s="132" t="n">
        <f aca="false">L96+M96+E96</f>
        <v>52335.34</v>
      </c>
      <c r="L96" s="132" t="n">
        <f aca="false">F96*1163</f>
        <v>49485.65</v>
      </c>
      <c r="M96" s="132" t="n">
        <f aca="false">G96*9.5</f>
        <v>0</v>
      </c>
      <c r="O96" s="20"/>
      <c r="P96" s="21"/>
    </row>
    <row r="97" customFormat="false" ht="15" hidden="false" customHeight="false" outlineLevel="0" collapsed="false">
      <c r="A97" s="129" t="n">
        <v>35</v>
      </c>
      <c r="B97" s="91" t="s">
        <v>103</v>
      </c>
      <c r="C97" s="130" t="n">
        <v>819</v>
      </c>
      <c r="D97" s="130" t="n">
        <v>7454.8</v>
      </c>
      <c r="E97" s="26" t="n">
        <v>1426.09</v>
      </c>
      <c r="F97" s="26" t="n">
        <v>42.31</v>
      </c>
      <c r="G97" s="168"/>
      <c r="H97" s="26" t="n">
        <v>89.35</v>
      </c>
      <c r="I97" s="168"/>
      <c r="J97" s="131" t="n">
        <f aca="false">K97/D97</f>
        <v>6.791948811504</v>
      </c>
      <c r="K97" s="132" t="n">
        <f aca="false">L97+M97+E97</f>
        <v>50632.62</v>
      </c>
      <c r="L97" s="132" t="n">
        <f aca="false">F97*1163</f>
        <v>49206.53</v>
      </c>
      <c r="M97" s="132" t="n">
        <f aca="false">G97*9.5</f>
        <v>0</v>
      </c>
      <c r="N97" s="19"/>
      <c r="O97" s="20"/>
      <c r="P97" s="21"/>
    </row>
    <row r="98" customFormat="false" ht="15" hidden="false" customHeight="false" outlineLevel="0" collapsed="false">
      <c r="A98" s="129" t="n">
        <v>36</v>
      </c>
      <c r="B98" s="91" t="s">
        <v>104</v>
      </c>
      <c r="C98" s="130" t="n">
        <v>627</v>
      </c>
      <c r="D98" s="130" t="n">
        <v>9508</v>
      </c>
      <c r="E98" s="26" t="n">
        <v>10565.1</v>
      </c>
      <c r="F98" s="26" t="n">
        <v>32.95</v>
      </c>
      <c r="G98" s="168"/>
      <c r="H98" s="26" t="n">
        <v>110.33</v>
      </c>
      <c r="I98" s="26" t="n">
        <v>50.19</v>
      </c>
      <c r="J98" s="131" t="n">
        <f aca="false">K98/D98</f>
        <v>5.14155973916702</v>
      </c>
      <c r="K98" s="132" t="n">
        <f aca="false">L98+M98+E98</f>
        <v>48885.95</v>
      </c>
      <c r="L98" s="132" t="n">
        <f aca="false">F98*1163</f>
        <v>38320.85</v>
      </c>
      <c r="M98" s="132" t="n">
        <f aca="false">G98*9.5</f>
        <v>0</v>
      </c>
      <c r="N98" s="19"/>
      <c r="O98" s="20"/>
      <c r="P98" s="21"/>
    </row>
    <row r="99" customFormat="false" ht="15" hidden="false" customHeight="false" outlineLevel="0" collapsed="false">
      <c r="A99" s="129" t="n">
        <v>37</v>
      </c>
      <c r="B99" s="91" t="s">
        <v>105</v>
      </c>
      <c r="C99" s="130" t="n">
        <v>527</v>
      </c>
      <c r="D99" s="130" t="n">
        <v>5073</v>
      </c>
      <c r="E99" s="26" t="n">
        <v>30126.36</v>
      </c>
      <c r="F99" s="168"/>
      <c r="G99" s="168"/>
      <c r="H99" s="26" t="n">
        <v>43.04</v>
      </c>
      <c r="I99" s="168"/>
      <c r="J99" s="131" t="n">
        <f aca="false">K99/D99</f>
        <v>5.93856889414548</v>
      </c>
      <c r="K99" s="132" t="n">
        <f aca="false">L99+M99+E99</f>
        <v>30126.36</v>
      </c>
      <c r="L99" s="132" t="n">
        <f aca="false">F99*1163</f>
        <v>0</v>
      </c>
      <c r="M99" s="132" t="n">
        <f aca="false">G99*9.5</f>
        <v>0</v>
      </c>
      <c r="N99" s="19"/>
      <c r="O99" s="20"/>
      <c r="P99" s="21"/>
    </row>
    <row r="100" customFormat="false" ht="15" hidden="false" customHeight="false" outlineLevel="0" collapsed="false">
      <c r="A100" s="129" t="n">
        <v>38</v>
      </c>
      <c r="B100" s="91" t="s">
        <v>106</v>
      </c>
      <c r="C100" s="130" t="n">
        <v>1702</v>
      </c>
      <c r="D100" s="130" t="n">
        <v>8678</v>
      </c>
      <c r="E100" s="26" t="n">
        <v>2172.62</v>
      </c>
      <c r="F100" s="26" t="n">
        <v>35.62</v>
      </c>
      <c r="G100" s="168"/>
      <c r="H100" s="26" t="n">
        <v>86.41</v>
      </c>
      <c r="I100" s="168"/>
      <c r="J100" s="131" t="n">
        <f aca="false">K100/D100</f>
        <v>5.02404701544135</v>
      </c>
      <c r="K100" s="132" t="n">
        <f aca="false">L100+M100+E100</f>
        <v>43598.68</v>
      </c>
      <c r="L100" s="132" t="n">
        <f aca="false">F100*1163</f>
        <v>41426.06</v>
      </c>
      <c r="M100" s="132" t="n">
        <f aca="false">G100*9.5</f>
        <v>0</v>
      </c>
      <c r="N100" s="19"/>
      <c r="O100" s="20"/>
      <c r="P100" s="21"/>
    </row>
    <row r="101" customFormat="false" ht="15" hidden="false" customHeight="false" outlineLevel="0" collapsed="false">
      <c r="A101" s="129" t="n">
        <v>39</v>
      </c>
      <c r="B101" s="91" t="s">
        <v>107</v>
      </c>
      <c r="C101" s="130" t="n">
        <v>667</v>
      </c>
      <c r="D101" s="130" t="n">
        <v>10267.3</v>
      </c>
      <c r="E101" s="26" t="n">
        <v>3459.56</v>
      </c>
      <c r="F101" s="26" t="n">
        <v>23.13</v>
      </c>
      <c r="G101" s="168"/>
      <c r="H101" s="26" t="n">
        <v>111.06</v>
      </c>
      <c r="I101" s="26" t="n">
        <v>3.05</v>
      </c>
      <c r="J101" s="131" t="n">
        <f aca="false">K101/D101</f>
        <v>2.95693609809784</v>
      </c>
      <c r="K101" s="132" t="n">
        <f aca="false">L101+M101+E101</f>
        <v>30359.75</v>
      </c>
      <c r="L101" s="132" t="n">
        <f aca="false">F101*1163</f>
        <v>26900.19</v>
      </c>
      <c r="M101" s="132" t="n">
        <f aca="false">G101*9.5</f>
        <v>0</v>
      </c>
      <c r="N101" s="19"/>
      <c r="O101" s="20"/>
      <c r="P101" s="21"/>
    </row>
    <row r="102" customFormat="false" ht="15" hidden="false" customHeight="false" outlineLevel="0" collapsed="false">
      <c r="A102" s="129" t="n">
        <v>40</v>
      </c>
      <c r="B102" s="91" t="s">
        <v>108</v>
      </c>
      <c r="C102" s="130" t="n">
        <v>1824</v>
      </c>
      <c r="D102" s="130" t="n">
        <v>14670</v>
      </c>
      <c r="E102" s="26" t="n">
        <v>9299.1</v>
      </c>
      <c r="F102" s="134" t="n">
        <v>15.11</v>
      </c>
      <c r="G102" s="168"/>
      <c r="H102" s="26" t="n">
        <v>322.89</v>
      </c>
      <c r="I102" s="26" t="n">
        <v>32.21</v>
      </c>
      <c r="J102" s="131" t="n">
        <f aca="false">K102/D102</f>
        <v>1.8317675528289</v>
      </c>
      <c r="K102" s="132" t="n">
        <f aca="false">L102+M102+E102</f>
        <v>26872.03</v>
      </c>
      <c r="L102" s="132" t="n">
        <f aca="false">F102*1163</f>
        <v>17572.93</v>
      </c>
      <c r="M102" s="132" t="n">
        <f aca="false">G102*9.5</f>
        <v>0</v>
      </c>
      <c r="N102" s="19"/>
      <c r="O102" s="20"/>
      <c r="P102" s="21"/>
    </row>
    <row r="103" customFormat="false" ht="15" hidden="false" customHeight="false" outlineLevel="0" collapsed="false">
      <c r="A103" s="129" t="n">
        <v>41</v>
      </c>
      <c r="B103" s="91" t="s">
        <v>109</v>
      </c>
      <c r="C103" s="130" t="n">
        <v>101</v>
      </c>
      <c r="D103" s="130" t="n">
        <v>763</v>
      </c>
      <c r="E103" s="26" t="n">
        <v>1791.35</v>
      </c>
      <c r="F103" s="198"/>
      <c r="G103" s="172"/>
      <c r="H103" s="168"/>
      <c r="I103" s="168"/>
      <c r="J103" s="131" t="n">
        <f aca="false">K103/D103</f>
        <v>2.34777195281782</v>
      </c>
      <c r="K103" s="132" t="n">
        <f aca="false">L103+M103+E103</f>
        <v>1791.35</v>
      </c>
      <c r="L103" s="132" t="n">
        <f aca="false">F103*1163</f>
        <v>0</v>
      </c>
      <c r="M103" s="132" t="n">
        <f aca="false">G103*9.5</f>
        <v>0</v>
      </c>
      <c r="N103" s="19"/>
      <c r="O103" s="20"/>
      <c r="P103" s="21"/>
    </row>
    <row r="104" customFormat="false" ht="15" hidden="false" customHeight="false" outlineLevel="0" collapsed="false">
      <c r="A104" s="129" t="n">
        <v>42</v>
      </c>
      <c r="B104" s="91" t="s">
        <v>110</v>
      </c>
      <c r="C104" s="130" t="n">
        <v>57</v>
      </c>
      <c r="D104" s="130" t="n">
        <v>626</v>
      </c>
      <c r="E104" s="26" t="n">
        <v>1056.29</v>
      </c>
      <c r="F104" s="198"/>
      <c r="G104" s="168"/>
      <c r="H104" s="26" t="n">
        <v>10.29</v>
      </c>
      <c r="I104" s="168"/>
      <c r="J104" s="131" t="n">
        <f aca="false">K104/D104</f>
        <v>1.6873642172524</v>
      </c>
      <c r="K104" s="132" t="n">
        <f aca="false">L104+M104+E104</f>
        <v>1056.29</v>
      </c>
      <c r="L104" s="132" t="n">
        <f aca="false">F104*1163</f>
        <v>0</v>
      </c>
      <c r="M104" s="132" t="n">
        <f aca="false">G104*9.5</f>
        <v>0</v>
      </c>
      <c r="N104" s="19"/>
      <c r="O104" s="20"/>
      <c r="P104" s="21"/>
    </row>
    <row r="105" customFormat="false" ht="15" hidden="false" customHeight="false" outlineLevel="0" collapsed="false">
      <c r="A105" s="129" t="n">
        <v>43</v>
      </c>
      <c r="B105" s="91" t="s">
        <v>111</v>
      </c>
      <c r="C105" s="130" t="n">
        <v>163</v>
      </c>
      <c r="D105" s="130" t="n">
        <v>1947.3</v>
      </c>
      <c r="E105" s="26" t="n">
        <v>3417.47</v>
      </c>
      <c r="F105" s="168"/>
      <c r="G105" s="172"/>
      <c r="H105" s="26" t="n">
        <v>0.16</v>
      </c>
      <c r="I105" s="168"/>
      <c r="J105" s="131" t="n">
        <f aca="false">K105/D105</f>
        <v>1.7549786884404</v>
      </c>
      <c r="K105" s="132" t="n">
        <f aca="false">L105+M105+E105</f>
        <v>3417.47</v>
      </c>
      <c r="L105" s="132" t="n">
        <f aca="false">F105*1193</f>
        <v>0</v>
      </c>
      <c r="M105" s="132" t="n">
        <f aca="false">G105*9.5</f>
        <v>0</v>
      </c>
      <c r="N105" s="19"/>
      <c r="O105" s="20"/>
      <c r="P105" s="21"/>
    </row>
    <row r="106" customFormat="false" ht="27" hidden="false" customHeight="true" outlineLevel="0" collapsed="false">
      <c r="A106" s="129" t="n">
        <v>44</v>
      </c>
      <c r="B106" s="91" t="s">
        <v>112</v>
      </c>
      <c r="C106" s="130" t="n">
        <v>310</v>
      </c>
      <c r="D106" s="130" t="n">
        <v>1443</v>
      </c>
      <c r="E106" s="26" t="n">
        <v>269.84</v>
      </c>
      <c r="F106" s="198"/>
      <c r="G106" s="168"/>
      <c r="H106" s="168"/>
      <c r="I106" s="168"/>
      <c r="J106" s="131" t="n">
        <f aca="false">K106/D106</f>
        <v>0.186999306999307</v>
      </c>
      <c r="K106" s="132" t="n">
        <f aca="false">L106+M106+E106</f>
        <v>269.84</v>
      </c>
      <c r="L106" s="132" t="n">
        <f aca="false">F106*1163</f>
        <v>0</v>
      </c>
      <c r="M106" s="132" t="n">
        <f aca="false">G106*9.5</f>
        <v>0</v>
      </c>
      <c r="N106" s="19"/>
      <c r="O106" s="20"/>
      <c r="P106" s="21"/>
    </row>
    <row r="107" customFormat="false" ht="15" hidden="false" customHeight="false" outlineLevel="0" collapsed="false">
      <c r="A107" s="129" t="n">
        <v>45</v>
      </c>
      <c r="B107" s="91" t="s">
        <v>113</v>
      </c>
      <c r="C107" s="130" t="n">
        <v>26</v>
      </c>
      <c r="D107" s="130" t="n">
        <v>154.34</v>
      </c>
      <c r="E107" s="26" t="n">
        <v>53.37</v>
      </c>
      <c r="F107" s="172"/>
      <c r="G107" s="168"/>
      <c r="H107" s="168"/>
      <c r="I107" s="168"/>
      <c r="J107" s="131" t="n">
        <f aca="false">K107/D107</f>
        <v>0.345794998056239</v>
      </c>
      <c r="K107" s="132" t="n">
        <f aca="false">L107+M107+E107</f>
        <v>53.37</v>
      </c>
      <c r="L107" s="132" t="n">
        <f aca="false">F107*1163</f>
        <v>0</v>
      </c>
      <c r="M107" s="132" t="n">
        <f aca="false">G107*9.5</f>
        <v>0</v>
      </c>
      <c r="N107" s="19"/>
      <c r="O107" s="20"/>
      <c r="P107" s="21"/>
    </row>
    <row r="108" customFormat="false" ht="15" hidden="false" customHeight="false" outlineLevel="0" collapsed="false">
      <c r="A108" s="143"/>
      <c r="B108" s="138" t="s">
        <v>66</v>
      </c>
      <c r="C108" s="139" t="n">
        <f aca="false">SUM(C63:C107)</f>
        <v>37813</v>
      </c>
      <c r="D108" s="139" t="n">
        <f aca="false">SUM(D63:D107)</f>
        <v>212648.83</v>
      </c>
      <c r="E108" s="140" t="n">
        <f aca="false">SUM(E63:E107)</f>
        <v>165568.85</v>
      </c>
      <c r="F108" s="140" t="n">
        <f aca="false">SUM(F63:F107)</f>
        <v>1281.53</v>
      </c>
      <c r="G108" s="140" t="n">
        <f aca="false">SUM(G63:G107)</f>
        <v>12599.27</v>
      </c>
      <c r="H108" s="140" t="n">
        <f aca="false">SUM(H63:H107)</f>
        <v>3168.59</v>
      </c>
      <c r="I108" s="140" t="n">
        <f aca="false">SUM(I63:I107)</f>
        <v>354.6</v>
      </c>
      <c r="J108" s="141"/>
      <c r="K108" s="142"/>
      <c r="L108" s="142"/>
      <c r="M108" s="142"/>
      <c r="O108" s="20"/>
    </row>
    <row r="109" customFormat="false" ht="15" hidden="false" customHeight="false" outlineLevel="0" collapsed="false">
      <c r="A109" s="143"/>
      <c r="B109" s="138" t="s">
        <v>67</v>
      </c>
      <c r="C109" s="139"/>
      <c r="D109" s="139"/>
      <c r="E109" s="140"/>
      <c r="F109" s="140"/>
      <c r="G109" s="140"/>
      <c r="H109" s="140"/>
      <c r="I109" s="140"/>
      <c r="J109" s="152" t="n">
        <f aca="false">SUM(J63:J107)/45</f>
        <v>10.8950748690714</v>
      </c>
      <c r="K109" s="142"/>
      <c r="L109" s="142"/>
      <c r="M109" s="142"/>
      <c r="O109" s="20"/>
    </row>
    <row r="110" customFormat="false" ht="15" hidden="false" customHeight="false" outlineLevel="0" collapsed="false">
      <c r="A110" s="143"/>
      <c r="B110" s="143" t="s">
        <v>114</v>
      </c>
      <c r="C110" s="143"/>
      <c r="D110" s="143"/>
      <c r="E110" s="153" t="n">
        <f aca="false">E56+E108</f>
        <v>330054.81</v>
      </c>
      <c r="F110" s="153" t="n">
        <f aca="false">F56+F108</f>
        <v>2069.18</v>
      </c>
      <c r="G110" s="153" t="n">
        <f aca="false">G56+G108</f>
        <v>17663.46</v>
      </c>
      <c r="H110" s="153" t="n">
        <f aca="false">H56+H108</f>
        <v>7634.25</v>
      </c>
      <c r="I110" s="153" t="n">
        <f aca="false">I56+I108</f>
        <v>2267.9</v>
      </c>
      <c r="J110" s="143"/>
      <c r="K110" s="143"/>
      <c r="L110" s="143"/>
      <c r="M110" s="143"/>
      <c r="O110" s="20"/>
    </row>
    <row r="111" customFormat="false" ht="15" hidden="true" customHeight="false" outlineLevel="0" collapsed="false">
      <c r="A111" s="154"/>
      <c r="B111" s="155"/>
      <c r="C111" s="156"/>
      <c r="D111" s="156"/>
      <c r="E111" s="157"/>
      <c r="F111" s="157"/>
      <c r="G111" s="157"/>
      <c r="H111" s="157"/>
      <c r="I111" s="157"/>
      <c r="J111" s="158"/>
      <c r="K111" s="159"/>
      <c r="L111" s="159"/>
      <c r="M111" s="159"/>
      <c r="O111" s="20"/>
    </row>
    <row r="112" customFormat="false" ht="15" hidden="true" customHeight="false" outlineLevel="0" collapsed="false">
      <c r="A112" s="154"/>
      <c r="B112" s="155"/>
      <c r="C112" s="156"/>
      <c r="D112" s="156"/>
      <c r="E112" s="157"/>
      <c r="F112" s="157"/>
      <c r="G112" s="157"/>
      <c r="H112" s="157"/>
      <c r="I112" s="157"/>
      <c r="J112" s="158"/>
      <c r="K112" s="159"/>
      <c r="L112" s="159"/>
      <c r="M112" s="159"/>
      <c r="O112" s="20"/>
    </row>
    <row r="113" customFormat="false" ht="15" hidden="true" customHeight="false" outlineLevel="0" collapsed="false">
      <c r="A113" s="154"/>
      <c r="B113" s="155"/>
      <c r="C113" s="156"/>
      <c r="D113" s="156"/>
      <c r="E113" s="157"/>
      <c r="F113" s="157"/>
      <c r="G113" s="157"/>
      <c r="H113" s="157"/>
      <c r="I113" s="157"/>
      <c r="J113" s="158"/>
      <c r="K113" s="159"/>
      <c r="L113" s="159"/>
      <c r="M113" s="159"/>
      <c r="O113" s="20"/>
    </row>
    <row r="114" customFormat="false" ht="15" hidden="true" customHeight="false" outlineLevel="0" collapsed="false">
      <c r="A114" s="154"/>
      <c r="B114" s="155"/>
      <c r="C114" s="156"/>
      <c r="D114" s="156"/>
      <c r="E114" s="157"/>
      <c r="F114" s="157"/>
      <c r="G114" s="157"/>
      <c r="H114" s="157"/>
      <c r="I114" s="157"/>
      <c r="J114" s="158"/>
      <c r="K114" s="159"/>
      <c r="L114" s="159"/>
      <c r="M114" s="159"/>
      <c r="O114" s="20"/>
    </row>
    <row r="115" customFormat="false" ht="15" hidden="false" customHeight="false" outlineLevel="0" collapsed="false">
      <c r="A115" s="154"/>
      <c r="B115" s="155"/>
      <c r="C115" s="156"/>
      <c r="D115" s="156"/>
      <c r="E115" s="157"/>
      <c r="F115" s="157"/>
      <c r="G115" s="157"/>
      <c r="H115" s="157"/>
      <c r="I115" s="157"/>
      <c r="J115" s="158"/>
      <c r="K115" s="159"/>
      <c r="L115" s="159"/>
      <c r="M115" s="159"/>
      <c r="O115" s="20"/>
    </row>
    <row r="116" customFormat="false" ht="15" hidden="false" customHeight="false" outlineLevel="0" collapsed="false">
      <c r="A116" s="154"/>
      <c r="B116" s="155"/>
      <c r="C116" s="156"/>
      <c r="D116" s="156"/>
      <c r="E116" s="157"/>
      <c r="F116" s="157"/>
      <c r="G116" s="157"/>
      <c r="H116" s="157"/>
      <c r="I116" s="157"/>
      <c r="J116" s="158"/>
      <c r="K116" s="160"/>
      <c r="L116" s="159"/>
      <c r="M116" s="159"/>
      <c r="O116" s="20"/>
    </row>
    <row r="117" customFormat="false" ht="15" hidden="false" customHeight="false" outlineLevel="0" collapsed="false">
      <c r="A117" s="125"/>
      <c r="B117" s="125"/>
      <c r="C117" s="125"/>
      <c r="D117" s="125"/>
      <c r="E117" s="124"/>
      <c r="F117" s="124"/>
      <c r="G117" s="124"/>
      <c r="H117" s="124"/>
      <c r="I117" s="124"/>
      <c r="J117" s="124"/>
      <c r="K117" s="124"/>
      <c r="L117" s="124"/>
      <c r="M117" s="124"/>
      <c r="O117" s="20"/>
    </row>
    <row r="118" customFormat="false" ht="13.5" hidden="false" customHeight="true" outlineLevel="0" collapsed="false">
      <c r="A118" s="126" t="s">
        <v>1</v>
      </c>
      <c r="B118" s="127" t="s">
        <v>2</v>
      </c>
      <c r="C118" s="127" t="s">
        <v>3</v>
      </c>
      <c r="D118" s="127" t="s">
        <v>4</v>
      </c>
      <c r="E118" s="126" t="s">
        <v>5</v>
      </c>
      <c r="F118" s="126"/>
      <c r="G118" s="126"/>
      <c r="H118" s="126"/>
      <c r="I118" s="126"/>
      <c r="J118" s="127" t="s">
        <v>6</v>
      </c>
      <c r="K118" s="127" t="s">
        <v>7</v>
      </c>
      <c r="L118" s="127"/>
      <c r="M118" s="127"/>
      <c r="O118" s="20"/>
    </row>
    <row r="119" customFormat="false" ht="40.5" hidden="false" customHeight="true" outlineLevel="0" collapsed="false">
      <c r="A119" s="126"/>
      <c r="B119" s="127"/>
      <c r="C119" s="127"/>
      <c r="D119" s="127"/>
      <c r="E119" s="126" t="s">
        <v>8</v>
      </c>
      <c r="F119" s="126" t="s">
        <v>9</v>
      </c>
      <c r="G119" s="126" t="s">
        <v>10</v>
      </c>
      <c r="H119" s="126" t="s">
        <v>11</v>
      </c>
      <c r="I119" s="126" t="s">
        <v>12</v>
      </c>
      <c r="J119" s="127"/>
      <c r="K119" s="127" t="s">
        <v>13</v>
      </c>
      <c r="L119" s="127" t="s">
        <v>14</v>
      </c>
      <c r="M119" s="127" t="s">
        <v>15</v>
      </c>
      <c r="O119" s="20"/>
    </row>
    <row r="120" customFormat="false" ht="15" hidden="false" customHeight="false" outlineLevel="0" collapsed="false">
      <c r="A120" s="161" t="s">
        <v>115</v>
      </c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O120" s="20"/>
    </row>
    <row r="121" customFormat="false" ht="23.85" hidden="false" customHeight="false" outlineLevel="0" collapsed="false">
      <c r="A121" s="162" t="n">
        <v>1</v>
      </c>
      <c r="B121" s="91" t="s">
        <v>116</v>
      </c>
      <c r="C121" s="92" t="n">
        <v>14</v>
      </c>
      <c r="D121" s="163" t="n">
        <v>31</v>
      </c>
      <c r="E121" s="74" t="n">
        <v>37.75</v>
      </c>
      <c r="F121" s="81"/>
      <c r="G121" s="74" t="n">
        <v>335.3</v>
      </c>
      <c r="H121" s="81"/>
      <c r="I121" s="81"/>
      <c r="J121" s="164" t="n">
        <f aca="false">K121/D121</f>
        <v>103.970967741935</v>
      </c>
      <c r="K121" s="165" t="n">
        <f aca="false">L121+M121+E121</f>
        <v>3223.1</v>
      </c>
      <c r="L121" s="165" t="n">
        <f aca="false">F121*1163</f>
        <v>0</v>
      </c>
      <c r="M121" s="165" t="n">
        <f aca="false">G121*9.5</f>
        <v>3185.35</v>
      </c>
      <c r="O121" s="20"/>
    </row>
    <row r="122" customFormat="false" ht="23.85" hidden="false" customHeight="false" outlineLevel="0" collapsed="false">
      <c r="A122" s="162" t="n">
        <v>2</v>
      </c>
      <c r="B122" s="91" t="s">
        <v>117</v>
      </c>
      <c r="C122" s="92" t="n">
        <v>20</v>
      </c>
      <c r="D122" s="163" t="n">
        <v>91.3</v>
      </c>
      <c r="E122" s="74" t="n">
        <v>253.68</v>
      </c>
      <c r="F122" s="81"/>
      <c r="G122" s="74" t="n">
        <v>229.43</v>
      </c>
      <c r="H122" s="81"/>
      <c r="I122" s="81"/>
      <c r="J122" s="166" t="n">
        <f aca="false">K122/D122</f>
        <v>26.6513143483023</v>
      </c>
      <c r="K122" s="165" t="n">
        <f aca="false">L122+M122+E122</f>
        <v>2433.265</v>
      </c>
      <c r="L122" s="165" t="n">
        <f aca="false">F122*1163</f>
        <v>0</v>
      </c>
      <c r="M122" s="165" t="n">
        <f aca="false">G122*9.5</f>
        <v>2179.585</v>
      </c>
      <c r="O122" s="20"/>
    </row>
    <row r="123" customFormat="false" ht="23.85" hidden="false" customHeight="false" outlineLevel="0" collapsed="false">
      <c r="A123" s="162" t="n">
        <v>3</v>
      </c>
      <c r="B123" s="91" t="s">
        <v>118</v>
      </c>
      <c r="C123" s="167"/>
      <c r="D123" s="92" t="n">
        <v>537.4</v>
      </c>
      <c r="E123" s="74" t="n">
        <v>1296.51</v>
      </c>
      <c r="F123" s="74" t="n">
        <v>7.34</v>
      </c>
      <c r="G123" s="81"/>
      <c r="H123" s="74" t="n">
        <v>27.51</v>
      </c>
      <c r="I123" s="81"/>
      <c r="J123" s="166" t="n">
        <f aca="false">K123/D123</f>
        <v>18.2972273911425</v>
      </c>
      <c r="K123" s="165" t="n">
        <f aca="false">L123+M123+E123</f>
        <v>9832.93</v>
      </c>
      <c r="L123" s="165" t="n">
        <f aca="false">F123*1163</f>
        <v>8536.42</v>
      </c>
      <c r="M123" s="165" t="n">
        <f aca="false">G123*9.5</f>
        <v>0</v>
      </c>
      <c r="O123" s="20"/>
    </row>
    <row r="124" customFormat="false" ht="23.85" hidden="false" customHeight="false" outlineLevel="0" collapsed="false">
      <c r="A124" s="162" t="n">
        <v>4</v>
      </c>
      <c r="B124" s="91" t="s">
        <v>119</v>
      </c>
      <c r="C124" s="92" t="n">
        <v>700</v>
      </c>
      <c r="D124" s="163" t="n">
        <v>679</v>
      </c>
      <c r="E124" s="74" t="n">
        <v>1720.22</v>
      </c>
      <c r="F124" s="69"/>
      <c r="G124" s="74" t="n">
        <v>1200.08</v>
      </c>
      <c r="H124" s="81"/>
      <c r="I124" s="81"/>
      <c r="J124" s="166" t="n">
        <f aca="false">K124/D124</f>
        <v>19.3239764359352</v>
      </c>
      <c r="K124" s="165" t="n">
        <f aca="false">L124+M124+E124</f>
        <v>13120.98</v>
      </c>
      <c r="L124" s="165" t="n">
        <f aca="false">F124*1163</f>
        <v>0</v>
      </c>
      <c r="M124" s="165" t="n">
        <f aca="false">G124*9.5</f>
        <v>11400.76</v>
      </c>
      <c r="O124" s="20"/>
    </row>
    <row r="125" customFormat="false" ht="23.85" hidden="false" customHeight="false" outlineLevel="0" collapsed="false">
      <c r="A125" s="162" t="n">
        <v>5</v>
      </c>
      <c r="B125" s="91" t="s">
        <v>120</v>
      </c>
      <c r="C125" s="92" t="n">
        <v>100</v>
      </c>
      <c r="D125" s="92" t="n">
        <v>2559.4</v>
      </c>
      <c r="E125" s="74" t="n">
        <v>10189.58</v>
      </c>
      <c r="F125" s="74" t="n">
        <v>23.02</v>
      </c>
      <c r="G125" s="168"/>
      <c r="H125" s="74" t="n">
        <v>108.2</v>
      </c>
      <c r="I125" s="81"/>
      <c r="J125" s="166" t="n">
        <f aca="false">K125/D125</f>
        <v>14.4416035008205</v>
      </c>
      <c r="K125" s="165" t="n">
        <f aca="false">L125+M125+E125</f>
        <v>36961.84</v>
      </c>
      <c r="L125" s="165" t="n">
        <f aca="false">F125*1163</f>
        <v>26772.26</v>
      </c>
      <c r="M125" s="165" t="n">
        <f aca="false">G125*9.5</f>
        <v>0</v>
      </c>
      <c r="O125" s="20"/>
    </row>
    <row r="126" customFormat="false" ht="23.85" hidden="false" customHeight="false" outlineLevel="0" collapsed="false">
      <c r="A126" s="162" t="n">
        <v>6</v>
      </c>
      <c r="B126" s="91" t="s">
        <v>121</v>
      </c>
      <c r="C126" s="92" t="n">
        <v>30</v>
      </c>
      <c r="D126" s="163" t="n">
        <v>137.5</v>
      </c>
      <c r="E126" s="74" t="n">
        <v>312.04</v>
      </c>
      <c r="F126" s="81"/>
      <c r="G126" s="74" t="n">
        <v>173.6</v>
      </c>
      <c r="H126" s="81"/>
      <c r="I126" s="81"/>
      <c r="J126" s="166" t="n">
        <f aca="false">K126/D126</f>
        <v>14.2635636363636</v>
      </c>
      <c r="K126" s="165" t="n">
        <f aca="false">L126+M126+E126</f>
        <v>1961.24</v>
      </c>
      <c r="L126" s="165" t="n">
        <f aca="false">F126*1163</f>
        <v>0</v>
      </c>
      <c r="M126" s="165" t="n">
        <f aca="false">G126*9.5</f>
        <v>1649.2</v>
      </c>
      <c r="O126" s="20"/>
    </row>
    <row r="127" customFormat="false" ht="23.85" hidden="false" customHeight="false" outlineLevel="0" collapsed="false">
      <c r="A127" s="162" t="n">
        <v>7</v>
      </c>
      <c r="B127" s="91" t="s">
        <v>122</v>
      </c>
      <c r="C127" s="92" t="n">
        <v>49</v>
      </c>
      <c r="D127" s="163" t="n">
        <v>675.6</v>
      </c>
      <c r="E127" s="74" t="n">
        <v>5834.8</v>
      </c>
      <c r="F127" s="168"/>
      <c r="G127" s="74" t="n">
        <v>782.12</v>
      </c>
      <c r="H127" s="74" t="n">
        <v>35.47</v>
      </c>
      <c r="I127" s="81"/>
      <c r="J127" s="166" t="n">
        <f aca="false">K127/D127</f>
        <v>19.6343102427472</v>
      </c>
      <c r="K127" s="165" t="n">
        <f aca="false">L127+M127+E127</f>
        <v>13264.94</v>
      </c>
      <c r="L127" s="165" t="n">
        <f aca="false">F127*1163</f>
        <v>0</v>
      </c>
      <c r="M127" s="165" t="n">
        <f aca="false">G127*9.5</f>
        <v>7430.14</v>
      </c>
      <c r="O127" s="20"/>
    </row>
    <row r="128" customFormat="false" ht="23.85" hidden="false" customHeight="false" outlineLevel="0" collapsed="false">
      <c r="A128" s="162" t="n">
        <v>8</v>
      </c>
      <c r="B128" s="91" t="s">
        <v>123</v>
      </c>
      <c r="C128" s="92" t="n">
        <v>200</v>
      </c>
      <c r="D128" s="163" t="n">
        <v>1185.9</v>
      </c>
      <c r="E128" s="74" t="n">
        <v>3614.85</v>
      </c>
      <c r="F128" s="81"/>
      <c r="G128" s="74" t="n">
        <v>1741.73</v>
      </c>
      <c r="H128" s="74" t="n">
        <v>75.64</v>
      </c>
      <c r="I128" s="81"/>
      <c r="J128" s="166" t="n">
        <f aca="false">K128/D128</f>
        <v>17.0008305927987</v>
      </c>
      <c r="K128" s="165" t="n">
        <f aca="false">L128+M128+E128</f>
        <v>20161.285</v>
      </c>
      <c r="L128" s="165" t="n">
        <f aca="false">F128*1163</f>
        <v>0</v>
      </c>
      <c r="M128" s="165" t="n">
        <f aca="false">G128*9.5</f>
        <v>16546.435</v>
      </c>
      <c r="O128" s="20"/>
    </row>
    <row r="129" customFormat="false" ht="15" hidden="false" customHeight="false" outlineLevel="0" collapsed="false">
      <c r="A129" s="162" t="n">
        <v>9</v>
      </c>
      <c r="B129" s="91" t="s">
        <v>124</v>
      </c>
      <c r="C129" s="92" t="n">
        <v>60</v>
      </c>
      <c r="D129" s="163" t="n">
        <v>938</v>
      </c>
      <c r="E129" s="74" t="n">
        <v>1809.77</v>
      </c>
      <c r="F129" s="81"/>
      <c r="G129" s="74" t="n">
        <v>1369.37</v>
      </c>
      <c r="H129" s="74" t="n">
        <v>52.83</v>
      </c>
      <c r="I129" s="81"/>
      <c r="J129" s="166" t="n">
        <f aca="false">K129/D129</f>
        <v>15.7982782515991</v>
      </c>
      <c r="K129" s="165" t="n">
        <f aca="false">L129+M129+E129</f>
        <v>14818.785</v>
      </c>
      <c r="L129" s="165" t="n">
        <f aca="false">F129*1163</f>
        <v>0</v>
      </c>
      <c r="M129" s="165" t="n">
        <f aca="false">G129*9.5</f>
        <v>13009.015</v>
      </c>
      <c r="O129" s="20"/>
    </row>
    <row r="130" customFormat="false" ht="23.85" hidden="false" customHeight="false" outlineLevel="0" collapsed="false">
      <c r="A130" s="162" t="n">
        <v>10</v>
      </c>
      <c r="B130" s="91" t="s">
        <v>125</v>
      </c>
      <c r="C130" s="92" t="n">
        <v>20</v>
      </c>
      <c r="D130" s="163" t="n">
        <v>552</v>
      </c>
      <c r="E130" s="74" t="n">
        <v>400</v>
      </c>
      <c r="F130" s="81"/>
      <c r="G130" s="74" t="n">
        <v>878.1</v>
      </c>
      <c r="H130" s="81"/>
      <c r="I130" s="81"/>
      <c r="J130" s="166" t="n">
        <f aca="false">K130/D130</f>
        <v>15.836865942029</v>
      </c>
      <c r="K130" s="165" t="n">
        <f aca="false">L130+M130+E130</f>
        <v>8741.95</v>
      </c>
      <c r="L130" s="165" t="n">
        <f aca="false">F130*1163</f>
        <v>0</v>
      </c>
      <c r="M130" s="165" t="n">
        <f aca="false">G130*9.5</f>
        <v>8341.95</v>
      </c>
      <c r="O130" s="20"/>
    </row>
    <row r="131" customFormat="false" ht="23.85" hidden="false" customHeight="false" outlineLevel="0" collapsed="false">
      <c r="A131" s="162" t="n">
        <v>11</v>
      </c>
      <c r="B131" s="91" t="s">
        <v>126</v>
      </c>
      <c r="C131" s="92" t="n">
        <v>158</v>
      </c>
      <c r="D131" s="163" t="n">
        <v>1599.27</v>
      </c>
      <c r="E131" s="74" t="n">
        <v>3700.81</v>
      </c>
      <c r="F131" s="74" t="n">
        <v>9.02</v>
      </c>
      <c r="G131" s="168"/>
      <c r="H131" s="74" t="n">
        <v>42.79</v>
      </c>
      <c r="I131" s="81"/>
      <c r="J131" s="166" t="n">
        <f aca="false">K131/D131</f>
        <v>8.87346726944168</v>
      </c>
      <c r="K131" s="165" t="n">
        <f aca="false">L131+M131+E131</f>
        <v>14191.07</v>
      </c>
      <c r="L131" s="165" t="n">
        <f aca="false">F131*1163</f>
        <v>10490.26</v>
      </c>
      <c r="M131" s="165" t="n">
        <f aca="false">G131*9.5</f>
        <v>0</v>
      </c>
      <c r="O131" s="20"/>
    </row>
    <row r="132" customFormat="false" ht="15" hidden="false" customHeight="false" outlineLevel="0" collapsed="false">
      <c r="A132" s="162" t="n">
        <v>12</v>
      </c>
      <c r="B132" s="91" t="s">
        <v>127</v>
      </c>
      <c r="C132" s="92" t="n">
        <v>1060</v>
      </c>
      <c r="D132" s="163" t="n">
        <v>1559.27</v>
      </c>
      <c r="E132" s="74" t="n">
        <v>2773.72</v>
      </c>
      <c r="F132" s="81"/>
      <c r="G132" s="74" t="n">
        <v>1261.71</v>
      </c>
      <c r="H132" s="74" t="n">
        <v>73.16</v>
      </c>
      <c r="I132" s="81"/>
      <c r="J132" s="166" t="n">
        <f aca="false">K132/D132</f>
        <v>9.46594560275</v>
      </c>
      <c r="K132" s="165" t="n">
        <f aca="false">L132+M132+E132</f>
        <v>14759.965</v>
      </c>
      <c r="L132" s="165" t="n">
        <f aca="false">F132*1163</f>
        <v>0</v>
      </c>
      <c r="M132" s="165" t="n">
        <f aca="false">G132*9.5</f>
        <v>11986.245</v>
      </c>
      <c r="O132" s="20"/>
    </row>
    <row r="133" customFormat="false" ht="23.85" hidden="false" customHeight="false" outlineLevel="0" collapsed="false">
      <c r="A133" s="162" t="n">
        <v>13</v>
      </c>
      <c r="B133" s="91" t="s">
        <v>128</v>
      </c>
      <c r="C133" s="92"/>
      <c r="D133" s="163" t="n">
        <v>127.8</v>
      </c>
      <c r="E133" s="74" t="n">
        <v>320.51</v>
      </c>
      <c r="F133" s="69" t="n">
        <v>0.97</v>
      </c>
      <c r="G133" s="169"/>
      <c r="H133" s="69" t="n">
        <v>3.11</v>
      </c>
      <c r="I133" s="81"/>
      <c r="J133" s="166" t="n">
        <f aca="false">K133/D133</f>
        <v>11.3350547730829</v>
      </c>
      <c r="K133" s="165" t="n">
        <f aca="false">L133+M133+E133</f>
        <v>1448.62</v>
      </c>
      <c r="L133" s="165" t="n">
        <f aca="false">F133*1163</f>
        <v>1128.11</v>
      </c>
      <c r="M133" s="165" t="n">
        <f aca="false">G133*9.5</f>
        <v>0</v>
      </c>
      <c r="O133" s="20"/>
    </row>
    <row r="134" customFormat="false" ht="15" hidden="false" customHeight="false" outlineLevel="0" collapsed="false">
      <c r="A134" s="162" t="n">
        <v>14</v>
      </c>
      <c r="B134" s="91" t="s">
        <v>129</v>
      </c>
      <c r="C134" s="170"/>
      <c r="D134" s="171" t="n">
        <v>606.3</v>
      </c>
      <c r="E134" s="74" t="n">
        <v>4524.98</v>
      </c>
      <c r="F134" s="172"/>
      <c r="G134" s="81"/>
      <c r="H134" s="74" t="n">
        <v>21.99</v>
      </c>
      <c r="I134" s="69" t="n">
        <v>1</v>
      </c>
      <c r="J134" s="166" t="n">
        <f aca="false">K134/D134</f>
        <v>7.46326900874155</v>
      </c>
      <c r="K134" s="165" t="n">
        <f aca="false">L134+M134+E134</f>
        <v>4524.98</v>
      </c>
      <c r="L134" s="165" t="n">
        <f aca="false">F134*1163</f>
        <v>0</v>
      </c>
      <c r="M134" s="165" t="n">
        <f aca="false">G134*9.5</f>
        <v>0</v>
      </c>
      <c r="O134" s="20"/>
    </row>
    <row r="135" customFormat="false" ht="15" hidden="false" customHeight="false" outlineLevel="0" collapsed="false">
      <c r="A135" s="162" t="n">
        <v>15</v>
      </c>
      <c r="B135" s="91" t="s">
        <v>130</v>
      </c>
      <c r="C135" s="92" t="n">
        <v>10</v>
      </c>
      <c r="D135" s="92" t="n">
        <v>712.92</v>
      </c>
      <c r="E135" s="74" t="n">
        <v>914.16</v>
      </c>
      <c r="F135" s="81"/>
      <c r="G135" s="81"/>
      <c r="H135" s="74" t="n">
        <v>27.15</v>
      </c>
      <c r="I135" s="81"/>
      <c r="J135" s="166" t="n">
        <f aca="false">K135/D135</f>
        <v>1.28227571115974</v>
      </c>
      <c r="K135" s="165" t="n">
        <f aca="false">L135+M135+E135</f>
        <v>914.16</v>
      </c>
      <c r="L135" s="165" t="n">
        <f aca="false">F135*1163</f>
        <v>0</v>
      </c>
      <c r="M135" s="165" t="n">
        <f aca="false">G135*9.5</f>
        <v>0</v>
      </c>
      <c r="O135" s="20"/>
    </row>
    <row r="136" customFormat="false" ht="23.85" hidden="false" customHeight="false" outlineLevel="0" collapsed="false">
      <c r="A136" s="162" t="n">
        <v>16</v>
      </c>
      <c r="B136" s="91" t="s">
        <v>131</v>
      </c>
      <c r="C136" s="92" t="n">
        <v>30</v>
      </c>
      <c r="D136" s="163" t="n">
        <v>350</v>
      </c>
      <c r="E136" s="74" t="n">
        <v>295.64</v>
      </c>
      <c r="F136" s="81"/>
      <c r="G136" s="74" t="n">
        <v>28.27</v>
      </c>
      <c r="H136" s="81"/>
      <c r="I136" s="81"/>
      <c r="J136" s="166" t="n">
        <f aca="false">K136/D136</f>
        <v>1.61201428571429</v>
      </c>
      <c r="K136" s="165" t="n">
        <f aca="false">L136+M136+E136</f>
        <v>564.205</v>
      </c>
      <c r="L136" s="165" t="n">
        <f aca="false">F136*1163</f>
        <v>0</v>
      </c>
      <c r="M136" s="165" t="n">
        <f aca="false">G136*9.5</f>
        <v>268.565</v>
      </c>
      <c r="O136" s="20"/>
    </row>
    <row r="137" customFormat="false" ht="23.85" hidden="false" customHeight="false" outlineLevel="0" collapsed="false">
      <c r="A137" s="162" t="n">
        <v>17</v>
      </c>
      <c r="B137" s="91" t="s">
        <v>132</v>
      </c>
      <c r="C137" s="92"/>
      <c r="D137" s="163" t="n">
        <v>1166.8</v>
      </c>
      <c r="E137" s="74" t="n">
        <v>12437.96</v>
      </c>
      <c r="F137" s="81"/>
      <c r="G137" s="169"/>
      <c r="H137" s="69" t="n">
        <v>30.21</v>
      </c>
      <c r="I137" s="81"/>
      <c r="J137" s="166" t="n">
        <f aca="false">K137/D137</f>
        <v>10.6598902982516</v>
      </c>
      <c r="K137" s="165" t="n">
        <f aca="false">L137+M137+E137</f>
        <v>12437.96</v>
      </c>
      <c r="L137" s="165" t="n">
        <f aca="false">F137*1163</f>
        <v>0</v>
      </c>
      <c r="M137" s="165" t="n">
        <f aca="false">G137*9.5</f>
        <v>0</v>
      </c>
      <c r="O137" s="20"/>
    </row>
    <row r="138" customFormat="false" ht="23.85" hidden="false" customHeight="false" outlineLevel="0" collapsed="false">
      <c r="A138" s="162" t="n">
        <v>18</v>
      </c>
      <c r="B138" s="146" t="s">
        <v>133</v>
      </c>
      <c r="C138" s="92"/>
      <c r="D138" s="163" t="n">
        <v>270.2</v>
      </c>
      <c r="E138" s="74" t="n">
        <v>106.52</v>
      </c>
      <c r="F138" s="69" t="n">
        <v>2.77</v>
      </c>
      <c r="G138" s="169"/>
      <c r="H138" s="69" t="n">
        <v>6.08</v>
      </c>
      <c r="I138" s="81"/>
      <c r="J138" s="166" t="n">
        <f aca="false">K138/D138</f>
        <v>12.3169133974833</v>
      </c>
      <c r="K138" s="165" t="n">
        <f aca="false">L138+M138+E138</f>
        <v>3328.03</v>
      </c>
      <c r="L138" s="165" t="n">
        <f aca="false">F138*1163</f>
        <v>3221.51</v>
      </c>
      <c r="M138" s="165" t="n">
        <f aca="false">G138*9.5</f>
        <v>0</v>
      </c>
      <c r="O138" s="20"/>
    </row>
    <row r="139" customFormat="false" ht="15" hidden="false" customHeight="false" outlineLevel="0" collapsed="false">
      <c r="A139" s="173"/>
      <c r="B139" s="174" t="s">
        <v>66</v>
      </c>
      <c r="C139" s="175" t="n">
        <f aca="false">SUM(C121:C138)</f>
        <v>2451</v>
      </c>
      <c r="D139" s="175" t="n">
        <f aca="false">SUM(D121:D138)</f>
        <v>13779.66</v>
      </c>
      <c r="E139" s="176" t="n">
        <f aca="false">SUM(E121:E138)</f>
        <v>50543.5</v>
      </c>
      <c r="F139" s="176" t="n">
        <f aca="false">SUM(F121:F138)</f>
        <v>43.12</v>
      </c>
      <c r="G139" s="176" t="n">
        <f aca="false">SUM(G121:G138)</f>
        <v>7999.71</v>
      </c>
      <c r="H139" s="176" t="n">
        <f aca="false">SUM(H121:H138)</f>
        <v>504.14</v>
      </c>
      <c r="I139" s="176" t="n">
        <f aca="false">SUM(I121:I138)</f>
        <v>1</v>
      </c>
      <c r="J139" s="177"/>
      <c r="K139" s="177"/>
      <c r="L139" s="177"/>
      <c r="M139" s="178"/>
      <c r="O139" s="20"/>
    </row>
    <row r="140" customFormat="false" ht="15" hidden="false" customHeight="false" outlineLevel="0" collapsed="false">
      <c r="A140" s="173"/>
      <c r="B140" s="174" t="s">
        <v>67</v>
      </c>
      <c r="C140" s="175"/>
      <c r="D140" s="175"/>
      <c r="E140" s="176"/>
      <c r="F140" s="176"/>
      <c r="G140" s="176"/>
      <c r="H140" s="176"/>
      <c r="I140" s="178"/>
      <c r="J140" s="179" t="n">
        <f aca="false">SUM(J121:J138)/18</f>
        <v>18.2348760239055</v>
      </c>
      <c r="K140" s="178"/>
      <c r="L140" s="178"/>
      <c r="M140" s="178"/>
      <c r="O140" s="20"/>
    </row>
    <row r="141" customFormat="false" ht="15" hidden="false" customHeight="false" outlineLevel="0" collapsed="false">
      <c r="A141" s="125"/>
      <c r="B141" s="125"/>
      <c r="C141" s="125"/>
      <c r="D141" s="125"/>
      <c r="E141" s="124"/>
      <c r="F141" s="124"/>
      <c r="G141" s="124"/>
      <c r="H141" s="124"/>
      <c r="I141" s="124"/>
      <c r="J141" s="124"/>
      <c r="K141" s="124"/>
      <c r="L141" s="124"/>
      <c r="M141" s="124"/>
      <c r="O141" s="20"/>
    </row>
    <row r="142" customFormat="false" ht="15" hidden="false" customHeight="false" outlineLevel="0" collapsed="false">
      <c r="A142" s="125"/>
      <c r="B142" s="125"/>
      <c r="C142" s="125"/>
      <c r="D142" s="125"/>
      <c r="E142" s="124"/>
      <c r="F142" s="124"/>
      <c r="G142" s="124"/>
      <c r="H142" s="124"/>
      <c r="I142" s="124"/>
      <c r="J142" s="124"/>
      <c r="K142" s="124"/>
      <c r="L142" s="124"/>
      <c r="M142" s="124"/>
      <c r="O142" s="20"/>
    </row>
    <row r="143" customFormat="false" ht="13.5" hidden="false" customHeight="true" outlineLevel="0" collapsed="false">
      <c r="A143" s="126" t="s">
        <v>1</v>
      </c>
      <c r="B143" s="127" t="s">
        <v>2</v>
      </c>
      <c r="C143" s="127" t="s">
        <v>3</v>
      </c>
      <c r="D143" s="127" t="s">
        <v>4</v>
      </c>
      <c r="E143" s="126" t="s">
        <v>5</v>
      </c>
      <c r="F143" s="126"/>
      <c r="G143" s="126"/>
      <c r="H143" s="126"/>
      <c r="I143" s="126"/>
      <c r="J143" s="127" t="s">
        <v>6</v>
      </c>
      <c r="K143" s="127" t="s">
        <v>7</v>
      </c>
      <c r="L143" s="127"/>
      <c r="M143" s="127"/>
      <c r="O143" s="20"/>
    </row>
    <row r="144" customFormat="false" ht="45" hidden="false" customHeight="true" outlineLevel="0" collapsed="false">
      <c r="A144" s="126"/>
      <c r="B144" s="127"/>
      <c r="C144" s="127"/>
      <c r="D144" s="127"/>
      <c r="E144" s="126" t="s">
        <v>8</v>
      </c>
      <c r="F144" s="126" t="s">
        <v>9</v>
      </c>
      <c r="G144" s="126" t="s">
        <v>10</v>
      </c>
      <c r="H144" s="126" t="s">
        <v>11</v>
      </c>
      <c r="I144" s="126" t="s">
        <v>12</v>
      </c>
      <c r="J144" s="127"/>
      <c r="K144" s="127" t="s">
        <v>13</v>
      </c>
      <c r="L144" s="127" t="s">
        <v>14</v>
      </c>
      <c r="M144" s="127" t="s">
        <v>15</v>
      </c>
      <c r="O144" s="20"/>
    </row>
    <row r="145" customFormat="false" ht="15" hidden="false" customHeight="false" outlineLevel="0" collapsed="false">
      <c r="A145" s="161" t="s">
        <v>134</v>
      </c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O145" s="20"/>
    </row>
    <row r="146" customFormat="false" ht="35.05" hidden="false" customHeight="false" outlineLevel="0" collapsed="false">
      <c r="A146" s="180" t="n">
        <v>1</v>
      </c>
      <c r="B146" s="91" t="s">
        <v>135</v>
      </c>
      <c r="C146" s="92" t="n">
        <v>756</v>
      </c>
      <c r="D146" s="92" t="n">
        <v>5466</v>
      </c>
      <c r="E146" s="74" t="n">
        <v>8269.08</v>
      </c>
      <c r="F146" s="74" t="n">
        <v>301.9</v>
      </c>
      <c r="G146" s="81"/>
      <c r="H146" s="74" t="n">
        <v>212.86</v>
      </c>
      <c r="I146" s="81"/>
      <c r="J146" s="93" t="n">
        <f aca="false">K146/D146</f>
        <v>65.7480387852177</v>
      </c>
      <c r="K146" s="76" t="n">
        <f aca="false">L146+M146+E146</f>
        <v>359378.78</v>
      </c>
      <c r="L146" s="76" t="n">
        <f aca="false">F146*1163</f>
        <v>351109.7</v>
      </c>
      <c r="M146" s="76" t="n">
        <f aca="false">G146*9.5</f>
        <v>0</v>
      </c>
      <c r="O146" s="20"/>
    </row>
    <row r="147" customFormat="false" ht="23.85" hidden="false" customHeight="false" outlineLevel="0" collapsed="false">
      <c r="A147" s="180" t="n">
        <v>2</v>
      </c>
      <c r="B147" s="94" t="s">
        <v>136</v>
      </c>
      <c r="C147" s="92" t="n">
        <v>810</v>
      </c>
      <c r="D147" s="92" t="n">
        <v>11225.1</v>
      </c>
      <c r="E147" s="74" t="n">
        <v>27004.56</v>
      </c>
      <c r="F147" s="74" t="n">
        <v>151.24</v>
      </c>
      <c r="G147" s="74" t="n">
        <v>5193.73</v>
      </c>
      <c r="H147" s="74" t="n">
        <v>807.19</v>
      </c>
      <c r="I147" s="81"/>
      <c r="J147" s="93" t="n">
        <f aca="false">K147/D147</f>
        <v>22.4708122867502</v>
      </c>
      <c r="K147" s="76" t="n">
        <f aca="false">L147+M147+E147</f>
        <v>252237.115</v>
      </c>
      <c r="L147" s="76" t="n">
        <f aca="false">F147*1163</f>
        <v>175892.12</v>
      </c>
      <c r="M147" s="76" t="n">
        <f aca="false">G147*9.5</f>
        <v>49340.435</v>
      </c>
      <c r="O147" s="20"/>
    </row>
    <row r="148" customFormat="false" ht="23.85" hidden="false" customHeight="false" outlineLevel="0" collapsed="false">
      <c r="A148" s="180" t="n">
        <v>3</v>
      </c>
      <c r="B148" s="91" t="s">
        <v>137</v>
      </c>
      <c r="C148" s="92" t="n">
        <v>50</v>
      </c>
      <c r="D148" s="92" t="n">
        <v>391</v>
      </c>
      <c r="E148" s="74" t="n">
        <v>645.69</v>
      </c>
      <c r="F148" s="172"/>
      <c r="G148" s="69" t="n">
        <v>1303.42</v>
      </c>
      <c r="H148" s="169"/>
      <c r="I148" s="169"/>
      <c r="J148" s="93" t="n">
        <f aca="false">K148/D148</f>
        <v>33.3201534526854</v>
      </c>
      <c r="K148" s="76" t="n">
        <f aca="false">L148+M148+E148</f>
        <v>13028.18</v>
      </c>
      <c r="L148" s="76" t="n">
        <f aca="false">F148*1163</f>
        <v>0</v>
      </c>
      <c r="M148" s="76" t="n">
        <f aca="false">G148*9.5</f>
        <v>12382.49</v>
      </c>
      <c r="O148" s="20"/>
    </row>
    <row r="149" customFormat="false" ht="23.85" hidden="false" customHeight="false" outlineLevel="0" collapsed="false">
      <c r="A149" s="180" t="n">
        <v>4</v>
      </c>
      <c r="B149" s="91" t="s">
        <v>138</v>
      </c>
      <c r="C149" s="92" t="n">
        <v>40</v>
      </c>
      <c r="D149" s="92" t="n">
        <v>193</v>
      </c>
      <c r="E149" s="74" t="n">
        <v>404.79</v>
      </c>
      <c r="F149" s="172"/>
      <c r="G149" s="69" t="n">
        <v>431.93</v>
      </c>
      <c r="H149" s="74" t="n">
        <v>3</v>
      </c>
      <c r="I149" s="169"/>
      <c r="J149" s="93" t="n">
        <f aca="false">K149/D149</f>
        <v>23.3581606217617</v>
      </c>
      <c r="K149" s="76" t="n">
        <f aca="false">L149+M149+E149</f>
        <v>4508.125</v>
      </c>
      <c r="L149" s="76" t="n">
        <f aca="false">F149*1163</f>
        <v>0</v>
      </c>
      <c r="M149" s="76" t="n">
        <f aca="false">G149*9.5</f>
        <v>4103.335</v>
      </c>
      <c r="O149" s="20"/>
    </row>
    <row r="150" customFormat="false" ht="35.05" hidden="false" customHeight="false" outlineLevel="0" collapsed="false">
      <c r="A150" s="180" t="n">
        <v>5</v>
      </c>
      <c r="B150" s="91" t="s">
        <v>139</v>
      </c>
      <c r="C150" s="95" t="n">
        <v>135</v>
      </c>
      <c r="D150" s="92" t="n">
        <v>845</v>
      </c>
      <c r="E150" s="74" t="n">
        <v>2000.76</v>
      </c>
      <c r="F150" s="74" t="n">
        <v>15.54</v>
      </c>
      <c r="G150" s="81"/>
      <c r="H150" s="74" t="n">
        <v>19.19</v>
      </c>
      <c r="I150" s="74" t="n">
        <v>8.88</v>
      </c>
      <c r="J150" s="93" t="n">
        <f aca="false">K150/D150</f>
        <v>23.7559526627219</v>
      </c>
      <c r="K150" s="76" t="n">
        <f aca="false">L150+M150+E150</f>
        <v>20073.78</v>
      </c>
      <c r="L150" s="76" t="n">
        <f aca="false">F150*1163</f>
        <v>18073.02</v>
      </c>
      <c r="M150" s="76" t="n">
        <f aca="false">G150*9.5</f>
        <v>0</v>
      </c>
      <c r="O150" s="20"/>
    </row>
    <row r="151" customFormat="false" ht="35.05" hidden="false" customHeight="false" outlineLevel="0" collapsed="false">
      <c r="A151" s="180" t="n">
        <v>6</v>
      </c>
      <c r="B151" s="94" t="s">
        <v>140</v>
      </c>
      <c r="C151" s="92" t="n">
        <v>761</v>
      </c>
      <c r="D151" s="92" t="n">
        <v>2193</v>
      </c>
      <c r="E151" s="74" t="n">
        <v>2961.7</v>
      </c>
      <c r="F151" s="74" t="n">
        <v>118.13</v>
      </c>
      <c r="G151" s="81"/>
      <c r="H151" s="74" t="n">
        <v>70.32</v>
      </c>
      <c r="I151" s="69" t="n">
        <v>2.14</v>
      </c>
      <c r="J151" s="93" t="n">
        <f aca="false">K151/D151</f>
        <v>63.9976698586411</v>
      </c>
      <c r="K151" s="76" t="n">
        <f aca="false">L151+M151+E151</f>
        <v>140346.89</v>
      </c>
      <c r="L151" s="76" t="n">
        <f aca="false">F151*1163</f>
        <v>137385.19</v>
      </c>
      <c r="M151" s="76" t="n">
        <f aca="false">G151*9.5</f>
        <v>0</v>
      </c>
      <c r="O151" s="20"/>
    </row>
    <row r="152" customFormat="false" ht="23.85" hidden="false" customHeight="false" outlineLevel="0" collapsed="false">
      <c r="A152" s="180" t="n">
        <v>7</v>
      </c>
      <c r="B152" s="91" t="s">
        <v>141</v>
      </c>
      <c r="C152" s="92" t="n">
        <v>125</v>
      </c>
      <c r="D152" s="92" t="n">
        <v>616.3</v>
      </c>
      <c r="E152" s="74" t="n">
        <v>1697.81</v>
      </c>
      <c r="F152" s="74" t="n">
        <v>7.88</v>
      </c>
      <c r="G152" s="81"/>
      <c r="H152" s="74" t="n">
        <v>20.3</v>
      </c>
      <c r="I152" s="169"/>
      <c r="J152" s="93" t="n">
        <f aca="false">K152/D152</f>
        <v>17.6249391530099</v>
      </c>
      <c r="K152" s="76" t="n">
        <f aca="false">L152+M152+E152</f>
        <v>10862.25</v>
      </c>
      <c r="L152" s="76" t="n">
        <f aca="false">F152*1163</f>
        <v>9164.44</v>
      </c>
      <c r="M152" s="76" t="n">
        <f aca="false">G152*9.5</f>
        <v>0</v>
      </c>
      <c r="O152" s="20"/>
    </row>
    <row r="153" customFormat="false" ht="35.05" hidden="false" customHeight="false" outlineLevel="0" collapsed="false">
      <c r="A153" s="180" t="n">
        <v>8</v>
      </c>
      <c r="B153" s="94" t="s">
        <v>142</v>
      </c>
      <c r="C153" s="92" t="n">
        <v>1995</v>
      </c>
      <c r="D153" s="92" t="n">
        <v>25949</v>
      </c>
      <c r="E153" s="74" t="n">
        <v>32100.72</v>
      </c>
      <c r="F153" s="74" t="n">
        <v>291.81</v>
      </c>
      <c r="G153" s="81"/>
      <c r="H153" s="74" t="n">
        <v>3664.55</v>
      </c>
      <c r="I153" s="81"/>
      <c r="J153" s="93" t="n">
        <f aca="false">K153/D153</f>
        <v>14.3156094647193</v>
      </c>
      <c r="K153" s="76" t="n">
        <f aca="false">L153+M153+E153</f>
        <v>371475.75</v>
      </c>
      <c r="L153" s="76" t="n">
        <f aca="false">F153*1163</f>
        <v>339375.03</v>
      </c>
      <c r="M153" s="76" t="n">
        <f aca="false">G153*9.5</f>
        <v>0</v>
      </c>
      <c r="O153" s="20"/>
    </row>
    <row r="154" customFormat="false" ht="46.25" hidden="false" customHeight="false" outlineLevel="0" collapsed="false">
      <c r="A154" s="180" t="n">
        <v>9</v>
      </c>
      <c r="B154" s="94" t="s">
        <v>143</v>
      </c>
      <c r="C154" s="92" t="n">
        <v>1031</v>
      </c>
      <c r="D154" s="92" t="n">
        <v>5112</v>
      </c>
      <c r="E154" s="74" t="n">
        <v>11997.32</v>
      </c>
      <c r="F154" s="74" t="n">
        <v>79.13</v>
      </c>
      <c r="G154" s="81"/>
      <c r="H154" s="74" t="n">
        <v>236.07</v>
      </c>
      <c r="I154" s="81"/>
      <c r="J154" s="93" t="n">
        <f aca="false">K154/D154</f>
        <v>20.3492781690141</v>
      </c>
      <c r="K154" s="76" t="n">
        <f aca="false">L154+M154+E154</f>
        <v>104025.51</v>
      </c>
      <c r="L154" s="76" t="n">
        <f aca="false">F154*1163</f>
        <v>92028.19</v>
      </c>
      <c r="M154" s="76" t="n">
        <f aca="false">G154*9.5</f>
        <v>0</v>
      </c>
      <c r="O154" s="20"/>
    </row>
    <row r="155" customFormat="false" ht="23.85" hidden="false" customHeight="false" outlineLevel="0" collapsed="false">
      <c r="A155" s="180" t="n">
        <v>10</v>
      </c>
      <c r="B155" s="94" t="s">
        <v>144</v>
      </c>
      <c r="C155" s="92" t="n">
        <v>1125</v>
      </c>
      <c r="D155" s="92" t="n">
        <v>8890</v>
      </c>
      <c r="E155" s="74" t="n">
        <v>6591.15</v>
      </c>
      <c r="F155" s="74" t="n">
        <v>393.16</v>
      </c>
      <c r="G155" s="81"/>
      <c r="H155" s="74" t="n">
        <v>513.19</v>
      </c>
      <c r="I155" s="69" t="n">
        <v>14.68</v>
      </c>
      <c r="J155" s="93" t="n">
        <f aca="false">K155/D155</f>
        <v>52.1750539932509</v>
      </c>
      <c r="K155" s="76" t="n">
        <f aca="false">L155+M155+E155</f>
        <v>463836.23</v>
      </c>
      <c r="L155" s="76" t="n">
        <f aca="false">F155*1163</f>
        <v>457245.08</v>
      </c>
      <c r="M155" s="76" t="n">
        <f aca="false">G155*9.5</f>
        <v>0</v>
      </c>
      <c r="O155" s="20"/>
    </row>
    <row r="156" customFormat="false" ht="35.05" hidden="false" customHeight="false" outlineLevel="0" collapsed="false">
      <c r="A156" s="180" t="n">
        <v>11</v>
      </c>
      <c r="B156" s="94" t="s">
        <v>145</v>
      </c>
      <c r="C156" s="92" t="n">
        <v>910</v>
      </c>
      <c r="D156" s="92" t="n">
        <v>2539.5</v>
      </c>
      <c r="E156" s="74" t="n">
        <v>10347.21</v>
      </c>
      <c r="F156" s="74" t="n">
        <v>11.23</v>
      </c>
      <c r="G156" s="74" t="n">
        <v>7.9</v>
      </c>
      <c r="H156" s="74" t="n">
        <v>201.42</v>
      </c>
      <c r="I156" s="69" t="n">
        <v>39.26</v>
      </c>
      <c r="J156" s="93" t="n">
        <f aca="false">K156/D156</f>
        <v>9.24699744044103</v>
      </c>
      <c r="K156" s="76" t="n">
        <f aca="false">L156+M156+E156</f>
        <v>23482.75</v>
      </c>
      <c r="L156" s="76" t="n">
        <f aca="false">F156*1163</f>
        <v>13060.49</v>
      </c>
      <c r="M156" s="76" t="n">
        <f aca="false">G156*9.5</f>
        <v>75.05</v>
      </c>
      <c r="O156" s="20"/>
    </row>
    <row r="157" customFormat="false" ht="23.85" hidden="false" customHeight="false" outlineLevel="0" collapsed="false">
      <c r="A157" s="180" t="n">
        <v>12</v>
      </c>
      <c r="B157" s="94" t="s">
        <v>146</v>
      </c>
      <c r="C157" s="92" t="n">
        <v>130</v>
      </c>
      <c r="D157" s="92" t="n">
        <v>2840.4</v>
      </c>
      <c r="E157" s="69" t="n">
        <v>12595.57</v>
      </c>
      <c r="F157" s="81"/>
      <c r="G157" s="81"/>
      <c r="H157" s="74" t="n">
        <v>360.89</v>
      </c>
      <c r="I157" s="81"/>
      <c r="J157" s="93" t="n">
        <f aca="false">K157/D157</f>
        <v>4.43443529080411</v>
      </c>
      <c r="K157" s="76" t="n">
        <f aca="false">L157+M157+E157</f>
        <v>12595.57</v>
      </c>
      <c r="L157" s="76" t="n">
        <f aca="false">F157*1163</f>
        <v>0</v>
      </c>
      <c r="M157" s="76" t="n">
        <f aca="false">G157*9.5</f>
        <v>0</v>
      </c>
      <c r="O157" s="20"/>
    </row>
    <row r="158" customFormat="false" ht="23.85" hidden="false" customHeight="false" outlineLevel="0" collapsed="false">
      <c r="A158" s="180" t="n">
        <v>13</v>
      </c>
      <c r="B158" s="91" t="s">
        <v>147</v>
      </c>
      <c r="C158" s="92" t="n">
        <v>50</v>
      </c>
      <c r="D158" s="92" t="n">
        <v>241</v>
      </c>
      <c r="E158" s="74" t="n">
        <v>493.72</v>
      </c>
      <c r="F158" s="172"/>
      <c r="G158" s="81"/>
      <c r="H158" s="74" t="n">
        <v>8.89</v>
      </c>
      <c r="I158" s="169"/>
      <c r="J158" s="93" t="n">
        <f aca="false">K158/D158</f>
        <v>2.04863070539419</v>
      </c>
      <c r="K158" s="76" t="n">
        <f aca="false">L158+M158+E158</f>
        <v>493.72</v>
      </c>
      <c r="L158" s="76" t="n">
        <f aca="false">F158*1163</f>
        <v>0</v>
      </c>
      <c r="M158" s="76" t="n">
        <f aca="false">G158*9.5</f>
        <v>0</v>
      </c>
      <c r="O158" s="20"/>
    </row>
    <row r="159" customFormat="false" ht="35.05" hidden="false" customHeight="false" outlineLevel="0" collapsed="false">
      <c r="A159" s="180" t="n">
        <v>14</v>
      </c>
      <c r="B159" s="91" t="s">
        <v>148</v>
      </c>
      <c r="C159" s="92" t="n">
        <v>35</v>
      </c>
      <c r="D159" s="92" t="n">
        <v>217</v>
      </c>
      <c r="E159" s="74" t="n">
        <v>0</v>
      </c>
      <c r="F159" s="172" t="n">
        <v>0</v>
      </c>
      <c r="G159" s="81" t="n">
        <v>0</v>
      </c>
      <c r="H159" s="74" t="n">
        <v>0</v>
      </c>
      <c r="I159" s="169" t="n">
        <v>0</v>
      </c>
      <c r="J159" s="93" t="n">
        <f aca="false">K159/D159</f>
        <v>0</v>
      </c>
      <c r="K159" s="76" t="n">
        <f aca="false">L159+M159+E159</f>
        <v>0</v>
      </c>
      <c r="L159" s="76" t="n">
        <f aca="false">F159*1163</f>
        <v>0</v>
      </c>
      <c r="M159" s="76" t="n">
        <f aca="false">G159*9.5</f>
        <v>0</v>
      </c>
      <c r="O159" s="20"/>
    </row>
    <row r="160" customFormat="false" ht="15" hidden="false" customHeight="false" outlineLevel="0" collapsed="false">
      <c r="A160" s="173"/>
      <c r="B160" s="174" t="s">
        <v>66</v>
      </c>
      <c r="C160" s="175" t="n">
        <f aca="false">SUM(C146:C159)</f>
        <v>7953</v>
      </c>
      <c r="D160" s="175" t="n">
        <f aca="false">SUM(D146:D159)</f>
        <v>66718.3</v>
      </c>
      <c r="E160" s="175" t="n">
        <f aca="false">SUM(E146:E159)</f>
        <v>117110.08</v>
      </c>
      <c r="F160" s="175" t="n">
        <f aca="false">SUM(F146:F159)</f>
        <v>1370.02</v>
      </c>
      <c r="G160" s="175" t="n">
        <f aca="false">SUM(G146:G159)</f>
        <v>6936.98</v>
      </c>
      <c r="H160" s="175" t="n">
        <f aca="false">SUM(H146:H159)</f>
        <v>6117.87</v>
      </c>
      <c r="I160" s="175" t="n">
        <f aca="false">SUM(I146:I159)</f>
        <v>64.96</v>
      </c>
      <c r="J160" s="178"/>
      <c r="K160" s="178"/>
      <c r="L160" s="178"/>
      <c r="M160" s="178"/>
      <c r="O160" s="96"/>
    </row>
    <row r="161" customFormat="false" ht="15" hidden="false" customHeight="false" outlineLevel="0" collapsed="false">
      <c r="A161" s="173"/>
      <c r="B161" s="174" t="s">
        <v>67</v>
      </c>
      <c r="C161" s="175"/>
      <c r="D161" s="175"/>
      <c r="E161" s="176"/>
      <c r="F161" s="176"/>
      <c r="G161" s="176"/>
      <c r="H161" s="176"/>
      <c r="I161" s="181"/>
      <c r="J161" s="181" t="n">
        <f aca="false">SUM(J146:J158)/13</f>
        <v>27.141979375724</v>
      </c>
      <c r="K161" s="178"/>
      <c r="L161" s="178"/>
      <c r="M161" s="178"/>
      <c r="O161" s="96"/>
    </row>
    <row r="162" customFormat="false" ht="15" hidden="false" customHeight="false" outlineLevel="0" collapsed="false">
      <c r="A162" s="125"/>
      <c r="B162" s="125"/>
      <c r="C162" s="156"/>
      <c r="D162" s="156"/>
      <c r="E162" s="157"/>
      <c r="F162" s="157"/>
      <c r="G162" s="157"/>
      <c r="H162" s="157"/>
      <c r="I162" s="157"/>
      <c r="J162" s="156"/>
      <c r="K162" s="159"/>
      <c r="L162" s="159"/>
      <c r="M162" s="159"/>
      <c r="O162" s="96"/>
    </row>
    <row r="163" customFormat="false" ht="15" hidden="true" customHeight="false" outlineLevel="0" collapsed="false">
      <c r="A163" s="125"/>
      <c r="B163" s="125"/>
      <c r="C163" s="156"/>
      <c r="D163" s="156"/>
      <c r="E163" s="157"/>
      <c r="F163" s="157"/>
      <c r="G163" s="157"/>
      <c r="H163" s="157"/>
      <c r="I163" s="157"/>
      <c r="J163" s="156"/>
      <c r="K163" s="159"/>
      <c r="L163" s="159"/>
      <c r="M163" s="159"/>
      <c r="O163" s="96"/>
    </row>
    <row r="164" customFormat="false" ht="15" hidden="true" customHeight="false" outlineLevel="0" collapsed="false">
      <c r="A164" s="125"/>
      <c r="B164" s="125"/>
      <c r="C164" s="156"/>
      <c r="D164" s="156"/>
      <c r="E164" s="157"/>
      <c r="F164" s="157"/>
      <c r="G164" s="157"/>
      <c r="H164" s="157"/>
      <c r="I164" s="157"/>
      <c r="J164" s="156"/>
      <c r="K164" s="159"/>
      <c r="L164" s="159"/>
      <c r="M164" s="159"/>
      <c r="O164" s="96"/>
    </row>
    <row r="165" customFormat="false" ht="15" hidden="false" customHeight="false" outlineLevel="0" collapsed="false">
      <c r="A165" s="125"/>
      <c r="B165" s="125"/>
      <c r="C165" s="125"/>
      <c r="D165" s="125"/>
      <c r="E165" s="124"/>
      <c r="F165" s="124"/>
      <c r="G165" s="124"/>
      <c r="H165" s="157"/>
      <c r="I165" s="157"/>
      <c r="J165" s="156"/>
      <c r="K165" s="124"/>
      <c r="L165" s="124"/>
      <c r="M165" s="124"/>
      <c r="O165" s="96"/>
    </row>
    <row r="166" customFormat="false" ht="15" hidden="false" customHeight="false" outlineLevel="0" collapsed="false">
      <c r="A166" s="125"/>
      <c r="B166" s="125"/>
      <c r="C166" s="125"/>
      <c r="D166" s="125"/>
      <c r="E166" s="124"/>
      <c r="F166" s="124"/>
      <c r="G166" s="124"/>
      <c r="H166" s="157"/>
      <c r="I166" s="157"/>
      <c r="J166" s="156"/>
      <c r="K166" s="124"/>
      <c r="L166" s="124"/>
      <c r="M166" s="124"/>
      <c r="O166" s="96"/>
    </row>
    <row r="167" customFormat="false" ht="15" hidden="false" customHeight="false" outlineLevel="0" collapsed="false">
      <c r="A167" s="125"/>
      <c r="B167" s="125"/>
      <c r="C167" s="125"/>
      <c r="D167" s="125"/>
      <c r="E167" s="124"/>
      <c r="F167" s="124"/>
      <c r="G167" s="124"/>
      <c r="H167" s="157"/>
      <c r="I167" s="157"/>
      <c r="J167" s="156"/>
      <c r="K167" s="124"/>
      <c r="L167" s="124"/>
      <c r="M167" s="124"/>
      <c r="O167" s="96"/>
    </row>
    <row r="168" customFormat="false" ht="13.5" hidden="false" customHeight="true" outlineLevel="0" collapsed="false">
      <c r="A168" s="126" t="s">
        <v>1</v>
      </c>
      <c r="B168" s="127" t="s">
        <v>2</v>
      </c>
      <c r="C168" s="127" t="s">
        <v>3</v>
      </c>
      <c r="D168" s="127" t="s">
        <v>4</v>
      </c>
      <c r="E168" s="126" t="s">
        <v>5</v>
      </c>
      <c r="F168" s="126"/>
      <c r="G168" s="126"/>
      <c r="H168" s="126"/>
      <c r="I168" s="126"/>
      <c r="J168" s="127" t="s">
        <v>6</v>
      </c>
      <c r="K168" s="127" t="s">
        <v>7</v>
      </c>
      <c r="L168" s="127"/>
      <c r="M168" s="127"/>
      <c r="O168" s="96"/>
    </row>
    <row r="169" customFormat="false" ht="45.75" hidden="false" customHeight="true" outlineLevel="0" collapsed="false">
      <c r="A169" s="126"/>
      <c r="B169" s="127"/>
      <c r="C169" s="127"/>
      <c r="D169" s="127"/>
      <c r="E169" s="126" t="s">
        <v>8</v>
      </c>
      <c r="F169" s="126" t="s">
        <v>9</v>
      </c>
      <c r="G169" s="126" t="s">
        <v>10</v>
      </c>
      <c r="H169" s="126" t="s">
        <v>11</v>
      </c>
      <c r="I169" s="126" t="s">
        <v>12</v>
      </c>
      <c r="J169" s="127"/>
      <c r="K169" s="127" t="s">
        <v>13</v>
      </c>
      <c r="L169" s="127" t="s">
        <v>14</v>
      </c>
      <c r="M169" s="127" t="s">
        <v>15</v>
      </c>
      <c r="O169" s="96"/>
    </row>
    <row r="170" customFormat="false" ht="15" hidden="false" customHeight="false" outlineLevel="0" collapsed="false">
      <c r="A170" s="161" t="s">
        <v>149</v>
      </c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O170" s="96"/>
    </row>
    <row r="171" customFormat="false" ht="15" hidden="false" customHeight="false" outlineLevel="0" collapsed="false">
      <c r="A171" s="162" t="n">
        <v>1</v>
      </c>
      <c r="B171" s="91" t="s">
        <v>150</v>
      </c>
      <c r="C171" s="92" t="n">
        <v>50</v>
      </c>
      <c r="D171" s="92" t="n">
        <v>122.1</v>
      </c>
      <c r="E171" s="74" t="n">
        <v>2752.61</v>
      </c>
      <c r="F171" s="172"/>
      <c r="G171" s="172"/>
      <c r="H171" s="172"/>
      <c r="I171" s="172"/>
      <c r="J171" s="182" t="n">
        <f aca="false">K171/D171</f>
        <v>22.5438984438984</v>
      </c>
      <c r="K171" s="183" t="n">
        <f aca="false">L171+M171+E171</f>
        <v>2752.61</v>
      </c>
      <c r="L171" s="184" t="n">
        <f aca="false">F171*1163</f>
        <v>0</v>
      </c>
      <c r="M171" s="184" t="n">
        <f aca="false">G171*9.5</f>
        <v>0</v>
      </c>
      <c r="O171" s="96"/>
    </row>
    <row r="172" customFormat="false" ht="23.85" hidden="false" customHeight="false" outlineLevel="0" collapsed="false">
      <c r="A172" s="162" t="n">
        <v>2</v>
      </c>
      <c r="B172" s="91" t="s">
        <v>151</v>
      </c>
      <c r="C172" s="92" t="n">
        <v>50</v>
      </c>
      <c r="D172" s="92" t="n">
        <v>426.8</v>
      </c>
      <c r="E172" s="74" t="n">
        <v>415.56</v>
      </c>
      <c r="F172" s="74" t="n">
        <v>7.8</v>
      </c>
      <c r="G172" s="172"/>
      <c r="H172" s="74" t="n">
        <v>4.95</v>
      </c>
      <c r="I172" s="74" t="n">
        <v>1</v>
      </c>
      <c r="J172" s="182" t="n">
        <f aca="false">K172/D172</f>
        <v>22.2281162136832</v>
      </c>
      <c r="K172" s="183" t="n">
        <f aca="false">L172+M172+E172</f>
        <v>9486.96</v>
      </c>
      <c r="L172" s="183" t="n">
        <f aca="false">F172*1163</f>
        <v>9071.4</v>
      </c>
      <c r="M172" s="184" t="n">
        <f aca="false">G172*9.5</f>
        <v>0</v>
      </c>
      <c r="O172" s="96"/>
    </row>
    <row r="173" customFormat="false" ht="15" hidden="false" customHeight="false" outlineLevel="0" collapsed="false">
      <c r="A173" s="162" t="n">
        <v>3</v>
      </c>
      <c r="B173" s="91" t="s">
        <v>152</v>
      </c>
      <c r="C173" s="92" t="n">
        <v>90</v>
      </c>
      <c r="D173" s="92" t="n">
        <v>761.3</v>
      </c>
      <c r="E173" s="74" t="n">
        <v>423.81</v>
      </c>
      <c r="F173" s="74" t="n">
        <v>13.03</v>
      </c>
      <c r="G173" s="172"/>
      <c r="H173" s="74" t="n">
        <v>8</v>
      </c>
      <c r="I173" s="74" t="n">
        <v>0</v>
      </c>
      <c r="J173" s="182" t="n">
        <f aca="false">K173/D173</f>
        <v>20.4619729410219</v>
      </c>
      <c r="K173" s="183" t="n">
        <f aca="false">L173+M173+E173</f>
        <v>15577.7</v>
      </c>
      <c r="L173" s="184" t="n">
        <f aca="false">F173*1163</f>
        <v>15153.89</v>
      </c>
      <c r="M173" s="184" t="n">
        <f aca="false">G173*9.5</f>
        <v>0</v>
      </c>
      <c r="O173" s="96"/>
    </row>
    <row r="174" customFormat="false" ht="15" hidden="false" customHeight="false" outlineLevel="0" collapsed="false">
      <c r="A174" s="162" t="n">
        <v>4</v>
      </c>
      <c r="B174" s="91" t="s">
        <v>153</v>
      </c>
      <c r="C174" s="92" t="n">
        <v>13</v>
      </c>
      <c r="D174" s="92" t="n">
        <v>273.5</v>
      </c>
      <c r="E174" s="74" t="n">
        <v>3731.04</v>
      </c>
      <c r="F174" s="172"/>
      <c r="G174" s="172"/>
      <c r="H174" s="74" t="n">
        <v>8.95</v>
      </c>
      <c r="I174" s="172"/>
      <c r="J174" s="182" t="n">
        <f aca="false">K174/D174</f>
        <v>13.6418281535649</v>
      </c>
      <c r="K174" s="183" t="n">
        <f aca="false">L174+M174+E174</f>
        <v>3731.04</v>
      </c>
      <c r="L174" s="184" t="n">
        <f aca="false">F174*1163</f>
        <v>0</v>
      </c>
      <c r="M174" s="184" t="n">
        <f aca="false">G174*9.5</f>
        <v>0</v>
      </c>
      <c r="O174" s="96"/>
    </row>
    <row r="175" customFormat="false" ht="23.85" hidden="false" customHeight="false" outlineLevel="0" collapsed="false">
      <c r="A175" s="162" t="n">
        <v>5</v>
      </c>
      <c r="B175" s="91" t="s">
        <v>154</v>
      </c>
      <c r="C175" s="92" t="n">
        <v>28</v>
      </c>
      <c r="D175" s="92" t="n">
        <v>150</v>
      </c>
      <c r="E175" s="74" t="n">
        <v>2277.21</v>
      </c>
      <c r="F175" s="172"/>
      <c r="G175" s="172"/>
      <c r="H175" s="172"/>
      <c r="I175" s="172"/>
      <c r="J175" s="182" t="n">
        <f aca="false">K175/D175</f>
        <v>15.1814</v>
      </c>
      <c r="K175" s="183" t="n">
        <f aca="false">L175+M175+E175</f>
        <v>2277.21</v>
      </c>
      <c r="L175" s="184" t="n">
        <f aca="false">F175*1163</f>
        <v>0</v>
      </c>
      <c r="M175" s="184" t="n">
        <f aca="false">G175*9.5</f>
        <v>0</v>
      </c>
      <c r="O175" s="96"/>
    </row>
    <row r="176" customFormat="false" ht="15" hidden="false" customHeight="false" outlineLevel="0" collapsed="false">
      <c r="A176" s="162" t="n">
        <v>6</v>
      </c>
      <c r="B176" s="91" t="s">
        <v>155</v>
      </c>
      <c r="C176" s="92" t="n">
        <v>20</v>
      </c>
      <c r="D176" s="92" t="n">
        <v>417.57</v>
      </c>
      <c r="E176" s="74" t="n">
        <v>298.96</v>
      </c>
      <c r="F176" s="172"/>
      <c r="G176" s="74" t="n">
        <v>427.48</v>
      </c>
      <c r="H176" s="74" t="n">
        <v>4.8</v>
      </c>
      <c r="I176" s="172"/>
      <c r="J176" s="182" t="n">
        <f aca="false">K176/D176</f>
        <v>10.4414110209067</v>
      </c>
      <c r="K176" s="183" t="n">
        <f aca="false">L176+M176+E176</f>
        <v>4360.02</v>
      </c>
      <c r="L176" s="184" t="n">
        <f aca="false">F176*1163</f>
        <v>0</v>
      </c>
      <c r="M176" s="184" t="n">
        <f aca="false">G176*9.5</f>
        <v>4061.06</v>
      </c>
      <c r="O176" s="96"/>
    </row>
    <row r="177" customFormat="false" ht="15" hidden="false" customHeight="false" outlineLevel="0" collapsed="false">
      <c r="A177" s="162" t="n">
        <v>7</v>
      </c>
      <c r="B177" s="91" t="s">
        <v>156</v>
      </c>
      <c r="C177" s="92" t="n">
        <v>65</v>
      </c>
      <c r="D177" s="92" t="n">
        <v>1025.9</v>
      </c>
      <c r="E177" s="74" t="n">
        <v>787.77</v>
      </c>
      <c r="F177" s="172"/>
      <c r="G177" s="74" t="n">
        <v>1994.41</v>
      </c>
      <c r="H177" s="74" t="n">
        <v>5.15</v>
      </c>
      <c r="I177" s="172"/>
      <c r="J177" s="182" t="n">
        <f aca="false">K177/D177</f>
        <v>19.2364411736037</v>
      </c>
      <c r="K177" s="183" t="n">
        <f aca="false">L177+M177+E177</f>
        <v>19734.665</v>
      </c>
      <c r="L177" s="184" t="n">
        <f aca="false">F177*1163</f>
        <v>0</v>
      </c>
      <c r="M177" s="184" t="n">
        <f aca="false">G177*9.5</f>
        <v>18946.895</v>
      </c>
      <c r="O177" s="96"/>
    </row>
    <row r="178" customFormat="false" ht="15" hidden="false" customHeight="false" outlineLevel="0" collapsed="false">
      <c r="A178" s="162" t="n">
        <v>8</v>
      </c>
      <c r="B178" s="91" t="s">
        <v>157</v>
      </c>
      <c r="C178" s="92" t="n">
        <v>52</v>
      </c>
      <c r="D178" s="92" t="n">
        <v>1060.2</v>
      </c>
      <c r="E178" s="74" t="n">
        <v>243.59</v>
      </c>
      <c r="F178" s="74" t="n">
        <v>11.61</v>
      </c>
      <c r="G178" s="172"/>
      <c r="H178" s="74" t="n">
        <v>9.95</v>
      </c>
      <c r="I178" s="172"/>
      <c r="J178" s="182" t="n">
        <f aca="false">K178/D178</f>
        <v>12.9654970760234</v>
      </c>
      <c r="K178" s="183" t="n">
        <f aca="false">L178+M178+E178</f>
        <v>13746.02</v>
      </c>
      <c r="L178" s="184" t="n">
        <f aca="false">F178*1163</f>
        <v>13502.43</v>
      </c>
      <c r="M178" s="184" t="n">
        <f aca="false">G178*9.5</f>
        <v>0</v>
      </c>
      <c r="O178" s="96"/>
    </row>
    <row r="179" customFormat="false" ht="15" hidden="false" customHeight="false" outlineLevel="0" collapsed="false">
      <c r="A179" s="162" t="n">
        <v>9</v>
      </c>
      <c r="B179" s="91" t="s">
        <v>158</v>
      </c>
      <c r="C179" s="92" t="n">
        <v>8</v>
      </c>
      <c r="D179" s="92" t="n">
        <v>285</v>
      </c>
      <c r="E179" s="74" t="n">
        <v>117.55</v>
      </c>
      <c r="F179" s="172"/>
      <c r="G179" s="74" t="n">
        <v>271.01</v>
      </c>
      <c r="H179" s="74" t="n">
        <v>1</v>
      </c>
      <c r="I179" s="172"/>
      <c r="J179" s="182" t="n">
        <f aca="false">K179/D179</f>
        <v>9.44612280701754</v>
      </c>
      <c r="K179" s="183" t="n">
        <f aca="false">L179+M179+E179</f>
        <v>2692.145</v>
      </c>
      <c r="L179" s="184" t="n">
        <f aca="false">F179*1163</f>
        <v>0</v>
      </c>
      <c r="M179" s="184" t="n">
        <f aca="false">G179*9.5</f>
        <v>2574.595</v>
      </c>
      <c r="O179" s="96"/>
    </row>
    <row r="180" customFormat="false" ht="15" hidden="false" customHeight="false" outlineLevel="0" collapsed="false">
      <c r="A180" s="162" t="n">
        <v>10</v>
      </c>
      <c r="B180" s="91" t="s">
        <v>159</v>
      </c>
      <c r="C180" s="92" t="n">
        <v>200</v>
      </c>
      <c r="D180" s="92" t="n">
        <v>1766.1</v>
      </c>
      <c r="E180" s="74" t="n">
        <v>507.06</v>
      </c>
      <c r="F180" s="74" t="n">
        <v>21.69</v>
      </c>
      <c r="G180" s="172"/>
      <c r="H180" s="74" t="n">
        <v>21.05</v>
      </c>
      <c r="I180" s="172"/>
      <c r="J180" s="182" t="n">
        <f aca="false">K180/D180</f>
        <v>14.5702564973671</v>
      </c>
      <c r="K180" s="183" t="n">
        <f aca="false">L180+M180+E180</f>
        <v>25732.53</v>
      </c>
      <c r="L180" s="184" t="n">
        <f aca="false">F180*1163</f>
        <v>25225.47</v>
      </c>
      <c r="M180" s="184" t="n">
        <f aca="false">G180*9.5</f>
        <v>0</v>
      </c>
      <c r="O180" s="96"/>
    </row>
    <row r="181" customFormat="false" ht="15" hidden="false" customHeight="false" outlineLevel="0" collapsed="false">
      <c r="A181" s="162" t="n">
        <v>11</v>
      </c>
      <c r="B181" s="91" t="s">
        <v>160</v>
      </c>
      <c r="C181" s="92" t="n">
        <v>20</v>
      </c>
      <c r="D181" s="92" t="n">
        <v>170.4</v>
      </c>
      <c r="E181" s="74" t="n">
        <v>68.11</v>
      </c>
      <c r="F181" s="172"/>
      <c r="G181" s="74" t="n">
        <v>255.07</v>
      </c>
      <c r="H181" s="172"/>
      <c r="I181" s="172"/>
      <c r="J181" s="182" t="n">
        <f aca="false">K181/D181</f>
        <v>14.6201584507042</v>
      </c>
      <c r="K181" s="183" t="n">
        <f aca="false">L181+M181+E181</f>
        <v>2491.275</v>
      </c>
      <c r="L181" s="184" t="n">
        <f aca="false">F181*1163</f>
        <v>0</v>
      </c>
      <c r="M181" s="184" t="n">
        <f aca="false">G181*9.5</f>
        <v>2423.165</v>
      </c>
      <c r="O181" s="96"/>
    </row>
    <row r="182" customFormat="false" ht="15" hidden="false" customHeight="false" outlineLevel="0" collapsed="false">
      <c r="A182" s="162" t="n">
        <v>12</v>
      </c>
      <c r="B182" s="91" t="s">
        <v>161</v>
      </c>
      <c r="C182" s="92" t="n">
        <v>500</v>
      </c>
      <c r="D182" s="92" t="n">
        <v>2129.3</v>
      </c>
      <c r="E182" s="74" t="n">
        <v>1121.29</v>
      </c>
      <c r="F182" s="74" t="n">
        <v>17.96</v>
      </c>
      <c r="G182" s="172"/>
      <c r="H182" s="74" t="n">
        <v>34.43</v>
      </c>
      <c r="I182" s="172"/>
      <c r="J182" s="182" t="n">
        <f aca="false">K182/D182</f>
        <v>10.3361527262481</v>
      </c>
      <c r="K182" s="183" t="n">
        <f aca="false">L182+M182+E182</f>
        <v>22008.77</v>
      </c>
      <c r="L182" s="184" t="n">
        <f aca="false">F182*1163</f>
        <v>20887.48</v>
      </c>
      <c r="M182" s="184" t="n">
        <f aca="false">G182*9.5</f>
        <v>0</v>
      </c>
      <c r="O182" s="96"/>
    </row>
    <row r="183" customFormat="false" ht="15" hidden="false" customHeight="false" outlineLevel="0" collapsed="false">
      <c r="A183" s="162" t="n">
        <v>13</v>
      </c>
      <c r="B183" s="91" t="s">
        <v>162</v>
      </c>
      <c r="C183" s="92" t="n">
        <v>701</v>
      </c>
      <c r="D183" s="92" t="n">
        <v>2911</v>
      </c>
      <c r="E183" s="74" t="n">
        <v>1149.47</v>
      </c>
      <c r="F183" s="74" t="n">
        <v>19.39</v>
      </c>
      <c r="G183" s="172"/>
      <c r="H183" s="74" t="n">
        <v>46.52</v>
      </c>
      <c r="I183" s="172"/>
      <c r="J183" s="182" t="n">
        <f aca="false">K183/D183</f>
        <v>8.14154586052903</v>
      </c>
      <c r="K183" s="183" t="n">
        <f aca="false">L183+M183+E183</f>
        <v>23700.04</v>
      </c>
      <c r="L183" s="184" t="n">
        <f aca="false">F183*1163</f>
        <v>22550.57</v>
      </c>
      <c r="M183" s="184" t="n">
        <f aca="false">G183*9.5</f>
        <v>0</v>
      </c>
      <c r="O183" s="96"/>
    </row>
    <row r="184" customFormat="false" ht="23.85" hidden="false" customHeight="false" outlineLevel="0" collapsed="false">
      <c r="A184" s="162" t="n">
        <v>14</v>
      </c>
      <c r="B184" s="91" t="s">
        <v>163</v>
      </c>
      <c r="C184" s="92" t="n">
        <v>1151</v>
      </c>
      <c r="D184" s="92" t="n">
        <v>3136.7</v>
      </c>
      <c r="E184" s="74" t="n">
        <v>2083.26</v>
      </c>
      <c r="F184" s="74" t="n">
        <v>41.02</v>
      </c>
      <c r="G184" s="172"/>
      <c r="H184" s="74" t="n">
        <v>50.41</v>
      </c>
      <c r="I184" s="172"/>
      <c r="J184" s="182" t="n">
        <f aca="false">K184/D184</f>
        <v>15.8732170752702</v>
      </c>
      <c r="K184" s="183" t="n">
        <f aca="false">L184+M184+E184</f>
        <v>49789.52</v>
      </c>
      <c r="L184" s="184" t="n">
        <f aca="false">F184*1163</f>
        <v>47706.26</v>
      </c>
      <c r="M184" s="184" t="n">
        <f aca="false">G184*9.5</f>
        <v>0</v>
      </c>
      <c r="O184" s="96"/>
    </row>
    <row r="185" customFormat="false" ht="15" hidden="false" customHeight="false" outlineLevel="0" collapsed="false">
      <c r="A185" s="162" t="n">
        <v>15</v>
      </c>
      <c r="B185" s="91" t="s">
        <v>164</v>
      </c>
      <c r="C185" s="92" t="n">
        <v>410</v>
      </c>
      <c r="D185" s="92" t="n">
        <v>1300.8</v>
      </c>
      <c r="E185" s="74" t="n">
        <v>477.19</v>
      </c>
      <c r="F185" s="74" t="n">
        <v>10.78</v>
      </c>
      <c r="G185" s="172"/>
      <c r="H185" s="74" t="n">
        <v>18.32</v>
      </c>
      <c r="I185" s="172"/>
      <c r="J185" s="182" t="n">
        <f aca="false">K185/D185</f>
        <v>10.0048662361624</v>
      </c>
      <c r="K185" s="183" t="n">
        <f aca="false">L185+M185+E185</f>
        <v>13014.33</v>
      </c>
      <c r="L185" s="184" t="n">
        <f aca="false">F185*1163</f>
        <v>12537.14</v>
      </c>
      <c r="M185" s="184" t="n">
        <f aca="false">G185*9.5</f>
        <v>0</v>
      </c>
      <c r="O185" s="96"/>
    </row>
    <row r="186" customFormat="false" ht="15" hidden="false" customHeight="false" outlineLevel="0" collapsed="false">
      <c r="A186" s="162" t="n">
        <v>16</v>
      </c>
      <c r="B186" s="91" t="s">
        <v>165</v>
      </c>
      <c r="C186" s="92" t="n">
        <v>10</v>
      </c>
      <c r="D186" s="92" t="n">
        <v>372.8</v>
      </c>
      <c r="E186" s="74" t="n">
        <v>83.58</v>
      </c>
      <c r="F186" s="172"/>
      <c r="G186" s="74" t="n">
        <v>163.69</v>
      </c>
      <c r="H186" s="151" t="n">
        <v>1</v>
      </c>
      <c r="I186" s="172"/>
      <c r="J186" s="182" t="n">
        <f aca="false">K186/D186</f>
        <v>4.39548015021459</v>
      </c>
      <c r="K186" s="183" t="n">
        <f aca="false">L186+M186+E186</f>
        <v>1638.635</v>
      </c>
      <c r="L186" s="184" t="n">
        <f aca="false">F186*1163</f>
        <v>0</v>
      </c>
      <c r="M186" s="184" t="n">
        <f aca="false">G186*9.5</f>
        <v>1555.055</v>
      </c>
      <c r="O186" s="96"/>
    </row>
    <row r="187" customFormat="false" ht="15" hidden="false" customHeight="false" outlineLevel="0" collapsed="false">
      <c r="A187" s="162" t="n">
        <v>17</v>
      </c>
      <c r="B187" s="91" t="s">
        <v>166</v>
      </c>
      <c r="C187" s="92" t="n">
        <v>6</v>
      </c>
      <c r="D187" s="92" t="n">
        <v>26</v>
      </c>
      <c r="E187" s="74" t="n">
        <v>11.35</v>
      </c>
      <c r="F187" s="172"/>
      <c r="G187" s="74" t="n">
        <v>30.38</v>
      </c>
      <c r="H187" s="172"/>
      <c r="I187" s="172"/>
      <c r="J187" s="182" t="n">
        <f aca="false">K187/D187</f>
        <v>11.5369230769231</v>
      </c>
      <c r="K187" s="183" t="n">
        <f aca="false">L187+M187+E187</f>
        <v>299.96</v>
      </c>
      <c r="L187" s="184" t="n">
        <f aca="false">F187*1163</f>
        <v>0</v>
      </c>
      <c r="M187" s="184" t="n">
        <f aca="false">G187*9.5</f>
        <v>288.61</v>
      </c>
      <c r="O187" s="96"/>
    </row>
    <row r="188" customFormat="false" ht="15" hidden="false" customHeight="false" outlineLevel="0" collapsed="false">
      <c r="A188" s="162" t="n">
        <v>18</v>
      </c>
      <c r="B188" s="91" t="s">
        <v>167</v>
      </c>
      <c r="C188" s="92" t="n">
        <v>64</v>
      </c>
      <c r="D188" s="92" t="n">
        <v>236.7</v>
      </c>
      <c r="E188" s="74" t="n">
        <v>544.65</v>
      </c>
      <c r="F188" s="172"/>
      <c r="G188" s="172"/>
      <c r="H188" s="74" t="n">
        <v>1</v>
      </c>
      <c r="I188" s="74" t="n">
        <v>1.5</v>
      </c>
      <c r="J188" s="182" t="n">
        <f aca="false">K188/D188</f>
        <v>2.30101394169835</v>
      </c>
      <c r="K188" s="183" t="n">
        <f aca="false">L188+M188+E188</f>
        <v>544.65</v>
      </c>
      <c r="L188" s="184" t="n">
        <f aca="false">F188*1163</f>
        <v>0</v>
      </c>
      <c r="M188" s="184" t="n">
        <f aca="false">G188*9.5</f>
        <v>0</v>
      </c>
      <c r="O188" s="96"/>
    </row>
    <row r="189" customFormat="false" ht="15" hidden="false" customHeight="false" outlineLevel="0" collapsed="false">
      <c r="A189" s="162" t="n">
        <v>19</v>
      </c>
      <c r="B189" s="91" t="s">
        <v>168</v>
      </c>
      <c r="C189" s="92" t="n">
        <v>64</v>
      </c>
      <c r="D189" s="92" t="n">
        <v>376.7</v>
      </c>
      <c r="E189" s="74" t="n">
        <v>576.17</v>
      </c>
      <c r="F189" s="172"/>
      <c r="G189" s="172"/>
      <c r="H189" s="74" t="n">
        <v>2.5</v>
      </c>
      <c r="I189" s="172"/>
      <c r="J189" s="182" t="n">
        <f aca="false">K189/D189</f>
        <v>1.52951951154765</v>
      </c>
      <c r="K189" s="183" t="n">
        <f aca="false">L189+M189+E189</f>
        <v>576.17</v>
      </c>
      <c r="L189" s="184" t="n">
        <f aca="false">F189*1163</f>
        <v>0</v>
      </c>
      <c r="M189" s="184" t="n">
        <f aca="false">G189*9.5</f>
        <v>0</v>
      </c>
      <c r="O189" s="96"/>
    </row>
    <row r="190" customFormat="false" ht="23.85" hidden="false" customHeight="false" outlineLevel="0" collapsed="false">
      <c r="A190" s="162" t="n">
        <v>20</v>
      </c>
      <c r="B190" s="91" t="s">
        <v>169</v>
      </c>
      <c r="C190" s="92" t="n">
        <v>90</v>
      </c>
      <c r="D190" s="92" t="n">
        <v>143.2</v>
      </c>
      <c r="E190" s="74" t="n">
        <v>240.2</v>
      </c>
      <c r="F190" s="172"/>
      <c r="G190" s="172"/>
      <c r="H190" s="74" t="n">
        <v>2.5</v>
      </c>
      <c r="I190" s="74" t="n">
        <v>0</v>
      </c>
      <c r="J190" s="182" t="n">
        <f aca="false">K190/D190</f>
        <v>1.67737430167598</v>
      </c>
      <c r="K190" s="183" t="n">
        <f aca="false">L190+M190+E190</f>
        <v>240.2</v>
      </c>
      <c r="L190" s="184" t="n">
        <f aca="false">F190*1163</f>
        <v>0</v>
      </c>
      <c r="M190" s="184" t="n">
        <f aca="false">G190*9.5</f>
        <v>0</v>
      </c>
      <c r="O190" s="96"/>
    </row>
    <row r="191" customFormat="false" ht="23.85" hidden="false" customHeight="false" outlineLevel="0" collapsed="false">
      <c r="A191" s="162" t="n">
        <v>21</v>
      </c>
      <c r="B191" s="91" t="s">
        <v>170</v>
      </c>
      <c r="C191" s="92" t="n">
        <v>11</v>
      </c>
      <c r="D191" s="92" t="n">
        <v>600.23</v>
      </c>
      <c r="E191" s="74" t="n">
        <v>1308.57</v>
      </c>
      <c r="F191" s="172"/>
      <c r="G191" s="172"/>
      <c r="H191" s="169"/>
      <c r="I191" s="172"/>
      <c r="J191" s="182" t="n">
        <f aca="false">K191/D191</f>
        <v>2.18011428952235</v>
      </c>
      <c r="K191" s="183" t="n">
        <f aca="false">L191+M191+E191</f>
        <v>1308.57</v>
      </c>
      <c r="L191" s="184" t="n">
        <f aca="false">F191*1163</f>
        <v>0</v>
      </c>
      <c r="M191" s="184" t="n">
        <f aca="false">G191*9.5</f>
        <v>0</v>
      </c>
      <c r="O191" s="96"/>
    </row>
    <row r="192" customFormat="false" ht="15" hidden="false" customHeight="false" outlineLevel="0" collapsed="false">
      <c r="A192" s="162" t="n">
        <v>22</v>
      </c>
      <c r="B192" s="91" t="s">
        <v>171</v>
      </c>
      <c r="C192" s="92" t="n">
        <v>50</v>
      </c>
      <c r="D192" s="92" t="n">
        <v>45</v>
      </c>
      <c r="E192" s="74" t="n">
        <v>102.51</v>
      </c>
      <c r="F192" s="172"/>
      <c r="G192" s="172"/>
      <c r="H192" s="172"/>
      <c r="I192" s="172"/>
      <c r="J192" s="182" t="n">
        <f aca="false">K192/D192</f>
        <v>2.278</v>
      </c>
      <c r="K192" s="183" t="n">
        <f aca="false">L192+M192+E192</f>
        <v>102.51</v>
      </c>
      <c r="L192" s="184" t="n">
        <f aca="false">F192*1163</f>
        <v>0</v>
      </c>
      <c r="M192" s="184" t="n">
        <f aca="false">G192*9.5</f>
        <v>0</v>
      </c>
      <c r="O192" s="96"/>
    </row>
    <row r="193" customFormat="false" ht="15" hidden="false" customHeight="false" outlineLevel="0" collapsed="false">
      <c r="A193" s="162" t="n">
        <v>23</v>
      </c>
      <c r="B193" s="91" t="s">
        <v>172</v>
      </c>
      <c r="C193" s="92" t="n">
        <v>63</v>
      </c>
      <c r="D193" s="92" t="n">
        <v>198.3</v>
      </c>
      <c r="E193" s="74" t="n">
        <v>132.34</v>
      </c>
      <c r="F193" s="172"/>
      <c r="G193" s="172"/>
      <c r="H193" s="74" t="n">
        <v>1</v>
      </c>
      <c r="I193" s="172"/>
      <c r="J193" s="182" t="n">
        <f aca="false">K193/D193</f>
        <v>0.66737266767524</v>
      </c>
      <c r="K193" s="183" t="n">
        <f aca="false">L193+M193+E193</f>
        <v>132.34</v>
      </c>
      <c r="L193" s="184" t="n">
        <f aca="false">F193*1163</f>
        <v>0</v>
      </c>
      <c r="M193" s="184" t="n">
        <f aca="false">G193*9.5</f>
        <v>0</v>
      </c>
      <c r="O193" s="96"/>
    </row>
    <row r="194" customFormat="false" ht="15" hidden="false" customHeight="false" outlineLevel="0" collapsed="false">
      <c r="A194" s="162" t="n">
        <v>24</v>
      </c>
      <c r="B194" s="91" t="s">
        <v>173</v>
      </c>
      <c r="C194" s="92" t="n">
        <v>47</v>
      </c>
      <c r="D194" s="92" t="n">
        <v>194.4</v>
      </c>
      <c r="E194" s="74" t="n">
        <v>163.55</v>
      </c>
      <c r="F194" s="172"/>
      <c r="G194" s="172"/>
      <c r="H194" s="74" t="n">
        <v>3.5</v>
      </c>
      <c r="I194" s="172"/>
      <c r="J194" s="182" t="n">
        <f aca="false">K194/D194</f>
        <v>0.84130658436214</v>
      </c>
      <c r="K194" s="183" t="n">
        <f aca="false">L194+M194+E194</f>
        <v>163.55</v>
      </c>
      <c r="L194" s="184" t="n">
        <f aca="false">F194*1163</f>
        <v>0</v>
      </c>
      <c r="M194" s="184" t="n">
        <f aca="false">G194*9.5</f>
        <v>0</v>
      </c>
      <c r="O194" s="96"/>
    </row>
    <row r="195" customFormat="false" ht="15" hidden="false" customHeight="false" outlineLevel="0" collapsed="false">
      <c r="A195" s="162" t="n">
        <v>25</v>
      </c>
      <c r="B195" s="91" t="s">
        <v>174</v>
      </c>
      <c r="C195" s="92" t="n">
        <v>20</v>
      </c>
      <c r="D195" s="92" t="n">
        <v>372.8</v>
      </c>
      <c r="E195" s="74" t="n">
        <v>473.58</v>
      </c>
      <c r="F195" s="172"/>
      <c r="G195" s="172"/>
      <c r="H195" s="172"/>
      <c r="I195" s="172"/>
      <c r="J195" s="182" t="n">
        <f aca="false">K195/D195</f>
        <v>1.27033261802575</v>
      </c>
      <c r="K195" s="183" t="n">
        <f aca="false">L195+M195+E195</f>
        <v>473.58</v>
      </c>
      <c r="L195" s="184" t="n">
        <f aca="false">F195*1163</f>
        <v>0</v>
      </c>
      <c r="M195" s="184" t="n">
        <f aca="false">G195*9.5</f>
        <v>0</v>
      </c>
      <c r="O195" s="96"/>
    </row>
    <row r="196" customFormat="false" ht="23.85" hidden="false" customHeight="false" outlineLevel="0" collapsed="false">
      <c r="A196" s="162" t="n">
        <v>26</v>
      </c>
      <c r="B196" s="91" t="s">
        <v>175</v>
      </c>
      <c r="C196" s="92" t="n">
        <v>127</v>
      </c>
      <c r="D196" s="92" t="n">
        <v>422</v>
      </c>
      <c r="E196" s="74" t="n">
        <v>519.62</v>
      </c>
      <c r="F196" s="172"/>
      <c r="G196" s="172"/>
      <c r="H196" s="74" t="n">
        <v>9</v>
      </c>
      <c r="I196" s="151"/>
      <c r="J196" s="182" t="n">
        <f aca="false">K196/D196</f>
        <v>1.23132701421801</v>
      </c>
      <c r="K196" s="183" t="n">
        <f aca="false">L196+M196+E196</f>
        <v>519.62</v>
      </c>
      <c r="L196" s="184" t="n">
        <f aca="false">F196*1163</f>
        <v>0</v>
      </c>
      <c r="M196" s="184" t="n">
        <f aca="false">G196*9.5</f>
        <v>0</v>
      </c>
      <c r="O196" s="96"/>
    </row>
    <row r="197" customFormat="false" ht="15" hidden="false" customHeight="false" outlineLevel="0" collapsed="false">
      <c r="A197" s="162" t="n">
        <v>27</v>
      </c>
      <c r="B197" s="91" t="s">
        <v>176</v>
      </c>
      <c r="C197" s="92" t="n">
        <v>20</v>
      </c>
      <c r="D197" s="92" t="n">
        <v>987</v>
      </c>
      <c r="E197" s="74" t="n">
        <v>994.07</v>
      </c>
      <c r="F197" s="172"/>
      <c r="G197" s="172"/>
      <c r="H197" s="74" t="n">
        <v>8.93</v>
      </c>
      <c r="I197" s="172"/>
      <c r="J197" s="182" t="n">
        <f aca="false">K197/D197</f>
        <v>1.00716312056738</v>
      </c>
      <c r="K197" s="183" t="n">
        <f aca="false">L197+M197+E197</f>
        <v>994.07</v>
      </c>
      <c r="L197" s="184" t="n">
        <f aca="false">F197*1163</f>
        <v>0</v>
      </c>
      <c r="M197" s="184" t="n">
        <f aca="false">G197*9.5</f>
        <v>0</v>
      </c>
      <c r="O197" s="96"/>
    </row>
    <row r="198" customFormat="false" ht="23.85" hidden="false" customHeight="false" outlineLevel="0" collapsed="false">
      <c r="A198" s="162" t="n">
        <v>28</v>
      </c>
      <c r="B198" s="91" t="s">
        <v>177</v>
      </c>
      <c r="C198" s="92" t="n">
        <v>114</v>
      </c>
      <c r="D198" s="92" t="n">
        <v>471.9</v>
      </c>
      <c r="E198" s="74" t="n">
        <v>315.68</v>
      </c>
      <c r="F198" s="172"/>
      <c r="G198" s="172"/>
      <c r="H198" s="74" t="n">
        <v>5.32</v>
      </c>
      <c r="I198" s="74" t="n">
        <v>1</v>
      </c>
      <c r="J198" s="182" t="n">
        <f aca="false">K198/D198</f>
        <v>0.668955287137105</v>
      </c>
      <c r="K198" s="183" t="n">
        <f aca="false">L198+M198+E198</f>
        <v>315.68</v>
      </c>
      <c r="L198" s="184" t="n">
        <f aca="false">F198*1163</f>
        <v>0</v>
      </c>
      <c r="M198" s="184" t="n">
        <f aca="false">G198*9.5</f>
        <v>0</v>
      </c>
      <c r="O198" s="96"/>
    </row>
    <row r="199" customFormat="false" ht="15" hidden="false" customHeight="false" outlineLevel="0" collapsed="false">
      <c r="A199" s="162" t="n">
        <v>29</v>
      </c>
      <c r="B199" s="91" t="s">
        <v>178</v>
      </c>
      <c r="C199" s="92" t="n">
        <v>62</v>
      </c>
      <c r="D199" s="92" t="n">
        <v>154.2</v>
      </c>
      <c r="E199" s="74" t="n">
        <v>19.49</v>
      </c>
      <c r="F199" s="172"/>
      <c r="G199" s="172"/>
      <c r="H199" s="74" t="n">
        <v>2.5</v>
      </c>
      <c r="I199" s="172"/>
      <c r="J199" s="182" t="n">
        <f aca="false">K199/D199</f>
        <v>0.126394293125811</v>
      </c>
      <c r="K199" s="183" t="n">
        <f aca="false">L199+M199+E199</f>
        <v>19.49</v>
      </c>
      <c r="L199" s="184" t="n">
        <f aca="false">F199*1163</f>
        <v>0</v>
      </c>
      <c r="M199" s="184" t="n">
        <f aca="false">G199*9.5</f>
        <v>0</v>
      </c>
      <c r="O199" s="96"/>
    </row>
    <row r="200" customFormat="false" ht="15" hidden="false" customHeight="false" outlineLevel="0" collapsed="false">
      <c r="A200" s="162" t="n">
        <v>30</v>
      </c>
      <c r="B200" s="91" t="s">
        <v>179</v>
      </c>
      <c r="C200" s="92" t="n">
        <v>32</v>
      </c>
      <c r="D200" s="92" t="n">
        <v>84.5</v>
      </c>
      <c r="E200" s="74" t="n">
        <v>44.63</v>
      </c>
      <c r="F200" s="172"/>
      <c r="G200" s="172"/>
      <c r="H200" s="74" t="n">
        <v>1</v>
      </c>
      <c r="I200" s="74" t="n">
        <v>0</v>
      </c>
      <c r="J200" s="182" t="n">
        <f aca="false">K200/D200</f>
        <v>0.528165680473373</v>
      </c>
      <c r="K200" s="183" t="n">
        <f aca="false">L200+M200+E200</f>
        <v>44.63</v>
      </c>
      <c r="L200" s="184" t="n">
        <f aca="false">F200*1163</f>
        <v>0</v>
      </c>
      <c r="M200" s="184" t="n">
        <f aca="false">G200*9.5</f>
        <v>0</v>
      </c>
      <c r="O200" s="96"/>
    </row>
    <row r="201" customFormat="false" ht="15" hidden="false" customHeight="false" outlineLevel="0" collapsed="false">
      <c r="A201" s="162" t="n">
        <v>31</v>
      </c>
      <c r="B201" s="91" t="s">
        <v>180</v>
      </c>
      <c r="C201" s="92" t="n">
        <v>15</v>
      </c>
      <c r="D201" s="92" t="n">
        <v>277</v>
      </c>
      <c r="E201" s="74" t="n">
        <v>148.44</v>
      </c>
      <c r="F201" s="172"/>
      <c r="G201" s="172"/>
      <c r="H201" s="172"/>
      <c r="I201" s="172"/>
      <c r="J201" s="182" t="n">
        <f aca="false">K201/D201</f>
        <v>0.535884476534296</v>
      </c>
      <c r="K201" s="183" t="n">
        <f aca="false">L201+M201+E201</f>
        <v>148.44</v>
      </c>
      <c r="L201" s="184" t="n">
        <f aca="false">F201*1163</f>
        <v>0</v>
      </c>
      <c r="M201" s="184" t="n">
        <f aca="false">G201*9.5</f>
        <v>0</v>
      </c>
      <c r="O201" s="96"/>
    </row>
    <row r="202" customFormat="false" ht="15" hidden="false" customHeight="false" outlineLevel="0" collapsed="false">
      <c r="A202" s="162" t="n">
        <v>32</v>
      </c>
      <c r="B202" s="91" t="s">
        <v>181</v>
      </c>
      <c r="C202" s="92" t="n">
        <v>55</v>
      </c>
      <c r="D202" s="92" t="n">
        <v>56</v>
      </c>
      <c r="E202" s="74" t="n">
        <v>16.82</v>
      </c>
      <c r="F202" s="172"/>
      <c r="G202" s="172"/>
      <c r="H202" s="172"/>
      <c r="I202" s="172"/>
      <c r="J202" s="182" t="n">
        <f aca="false">K202/D202</f>
        <v>0.300357142857143</v>
      </c>
      <c r="K202" s="183" t="n">
        <f aca="false">L202+M202+E202</f>
        <v>16.82</v>
      </c>
      <c r="L202" s="184" t="n">
        <f aca="false">F202*1163</f>
        <v>0</v>
      </c>
      <c r="M202" s="184" t="n">
        <f aca="false">G202*9.5</f>
        <v>0</v>
      </c>
      <c r="O202" s="96"/>
    </row>
    <row r="203" customFormat="false" ht="15" hidden="false" customHeight="false" outlineLevel="0" collapsed="false">
      <c r="A203" s="162" t="n">
        <v>33</v>
      </c>
      <c r="B203" s="91" t="s">
        <v>182</v>
      </c>
      <c r="C203" s="92" t="n">
        <v>57</v>
      </c>
      <c r="D203" s="92" t="n">
        <v>240.1</v>
      </c>
      <c r="E203" s="74" t="n">
        <v>92.53</v>
      </c>
      <c r="F203" s="172"/>
      <c r="G203" s="172"/>
      <c r="H203" s="74" t="n">
        <v>2</v>
      </c>
      <c r="I203" s="172"/>
      <c r="J203" s="182" t="n">
        <f aca="false">K203/D203</f>
        <v>0.385381091211995</v>
      </c>
      <c r="K203" s="183" t="n">
        <f aca="false">L203+M203+E203</f>
        <v>92.53</v>
      </c>
      <c r="L203" s="184" t="n">
        <f aca="false">F203*1163</f>
        <v>0</v>
      </c>
      <c r="M203" s="184" t="n">
        <f aca="false">G203*9.5</f>
        <v>0</v>
      </c>
      <c r="O203" s="96"/>
    </row>
    <row r="204" customFormat="false" ht="15" hidden="false" customHeight="false" outlineLevel="0" collapsed="false">
      <c r="A204" s="162" t="n">
        <v>34</v>
      </c>
      <c r="B204" s="91" t="s">
        <v>183</v>
      </c>
      <c r="C204" s="92" t="n">
        <v>9</v>
      </c>
      <c r="D204" s="92" t="n">
        <v>131.83</v>
      </c>
      <c r="E204" s="74" t="n">
        <v>167.14</v>
      </c>
      <c r="F204" s="172"/>
      <c r="G204" s="172"/>
      <c r="H204" s="172"/>
      <c r="I204" s="172"/>
      <c r="J204" s="182" t="n">
        <f aca="false">K204/D204</f>
        <v>1.2678449518319</v>
      </c>
      <c r="K204" s="183" t="n">
        <f aca="false">L204+M204+E204</f>
        <v>167.14</v>
      </c>
      <c r="L204" s="184" t="n">
        <f aca="false">F204*1163</f>
        <v>0</v>
      </c>
      <c r="M204" s="184" t="n">
        <f aca="false">G204*9.5</f>
        <v>0</v>
      </c>
      <c r="O204" s="96"/>
    </row>
    <row r="205" customFormat="false" ht="15" hidden="false" customHeight="false" outlineLevel="0" collapsed="false">
      <c r="A205" s="162" t="n">
        <v>35</v>
      </c>
      <c r="B205" s="91" t="s">
        <v>184</v>
      </c>
      <c r="C205" s="92" t="n">
        <v>7</v>
      </c>
      <c r="D205" s="92" t="n">
        <v>372.6</v>
      </c>
      <c r="E205" s="74" t="n">
        <v>26.57</v>
      </c>
      <c r="F205" s="172"/>
      <c r="G205" s="172"/>
      <c r="H205" s="169"/>
      <c r="I205" s="172"/>
      <c r="J205" s="182" t="n">
        <f aca="false">K205/D205</f>
        <v>0.0713097155126141</v>
      </c>
      <c r="K205" s="183" t="n">
        <f aca="false">L205+M205+E205</f>
        <v>26.57</v>
      </c>
      <c r="L205" s="184" t="n">
        <f aca="false">F205*1163</f>
        <v>0</v>
      </c>
      <c r="M205" s="184" t="n">
        <f aca="false">G205*9.5</f>
        <v>0</v>
      </c>
      <c r="O205" s="96"/>
    </row>
    <row r="206" customFormat="false" ht="15" hidden="false" customHeight="false" outlineLevel="0" collapsed="false">
      <c r="A206" s="162" t="n">
        <v>36</v>
      </c>
      <c r="B206" s="91" t="s">
        <v>185</v>
      </c>
      <c r="C206" s="92" t="n">
        <v>45</v>
      </c>
      <c r="D206" s="92" t="n">
        <v>140</v>
      </c>
      <c r="E206" s="74" t="n">
        <v>41.03</v>
      </c>
      <c r="F206" s="172"/>
      <c r="G206" s="172"/>
      <c r="H206" s="172"/>
      <c r="I206" s="172"/>
      <c r="J206" s="182" t="n">
        <f aca="false">K206/D206</f>
        <v>0.293071428571429</v>
      </c>
      <c r="K206" s="183" t="n">
        <f aca="false">L206+M206+E206</f>
        <v>41.03</v>
      </c>
      <c r="L206" s="184" t="n">
        <f aca="false">F206*1163</f>
        <v>0</v>
      </c>
      <c r="M206" s="184" t="n">
        <f aca="false">G206*9.5</f>
        <v>0</v>
      </c>
      <c r="O206" s="96"/>
    </row>
    <row r="207" customFormat="false" ht="15" hidden="false" customHeight="false" outlineLevel="0" collapsed="false">
      <c r="A207" s="173"/>
      <c r="B207" s="174" t="s">
        <v>186</v>
      </c>
      <c r="C207" s="175" t="n">
        <f aca="false">SUM(C171:C206)</f>
        <v>4326</v>
      </c>
      <c r="D207" s="175" t="n">
        <f aca="false">SUM(D171:D206)</f>
        <v>21839.93</v>
      </c>
      <c r="E207" s="176" t="n">
        <f aca="false">SUM(E171:E206)</f>
        <v>22477</v>
      </c>
      <c r="F207" s="176" t="n">
        <f aca="false">SUM(F171:F206)</f>
        <v>143.28</v>
      </c>
      <c r="G207" s="176" t="n">
        <f aca="false">SUM(G171:G206)</f>
        <v>3142.04</v>
      </c>
      <c r="H207" s="176" t="n">
        <f aca="false">SUM(H171:H206)</f>
        <v>253.78</v>
      </c>
      <c r="I207" s="176" t="n">
        <f aca="false">SUM(I171:I206)</f>
        <v>3.5</v>
      </c>
      <c r="J207" s="178"/>
      <c r="K207" s="178"/>
      <c r="L207" s="178"/>
      <c r="M207" s="178"/>
      <c r="O207" s="96"/>
    </row>
    <row r="208" customFormat="false" ht="15" hidden="false" customHeight="false" outlineLevel="0" collapsed="false">
      <c r="A208" s="173"/>
      <c r="B208" s="174" t="s">
        <v>187</v>
      </c>
      <c r="C208" s="175"/>
      <c r="D208" s="175"/>
      <c r="E208" s="176"/>
      <c r="F208" s="176"/>
      <c r="G208" s="176"/>
      <c r="H208" s="176"/>
      <c r="I208" s="176"/>
      <c r="J208" s="179" t="n">
        <f aca="false">SUM(J171:J206)/36</f>
        <v>7.07739377832464</v>
      </c>
      <c r="K208" s="178"/>
      <c r="L208" s="178"/>
      <c r="M208" s="178"/>
      <c r="O208" s="96"/>
    </row>
    <row r="209" customFormat="false" ht="15" hidden="false" customHeight="false" outlineLevel="0" collapsed="false">
      <c r="A209" s="125"/>
      <c r="B209" s="125"/>
      <c r="C209" s="125"/>
      <c r="D209" s="125"/>
      <c r="E209" s="124"/>
      <c r="F209" s="124"/>
      <c r="G209" s="124"/>
      <c r="H209" s="124"/>
      <c r="I209" s="124"/>
      <c r="J209" s="124"/>
      <c r="K209" s="124"/>
      <c r="L209" s="124"/>
      <c r="M209" s="124"/>
      <c r="O209" s="96"/>
    </row>
    <row r="210" customFormat="false" ht="15" hidden="false" customHeight="false" outlineLevel="0" collapsed="false">
      <c r="A210" s="125"/>
      <c r="B210" s="125"/>
      <c r="C210" s="125"/>
      <c r="D210" s="125"/>
      <c r="E210" s="124"/>
      <c r="F210" s="124"/>
      <c r="G210" s="124"/>
      <c r="H210" s="124"/>
      <c r="I210" s="124"/>
      <c r="J210" s="124"/>
      <c r="K210" s="124"/>
      <c r="L210" s="124"/>
      <c r="M210" s="124"/>
      <c r="O210" s="96"/>
    </row>
    <row r="211" customFormat="false" ht="13.5" hidden="false" customHeight="true" outlineLevel="0" collapsed="false">
      <c r="A211" s="126" t="s">
        <v>1</v>
      </c>
      <c r="B211" s="127" t="s">
        <v>2</v>
      </c>
      <c r="C211" s="127" t="s">
        <v>3</v>
      </c>
      <c r="D211" s="127" t="s">
        <v>4</v>
      </c>
      <c r="E211" s="126" t="s">
        <v>5</v>
      </c>
      <c r="F211" s="126"/>
      <c r="G211" s="126"/>
      <c r="H211" s="126"/>
      <c r="I211" s="126"/>
      <c r="J211" s="127" t="s">
        <v>6</v>
      </c>
      <c r="K211" s="127" t="s">
        <v>7</v>
      </c>
      <c r="L211" s="127"/>
      <c r="M211" s="127"/>
      <c r="O211" s="96"/>
    </row>
    <row r="212" customFormat="false" ht="48" hidden="false" customHeight="true" outlineLevel="0" collapsed="false">
      <c r="A212" s="126"/>
      <c r="B212" s="127"/>
      <c r="C212" s="127"/>
      <c r="D212" s="127"/>
      <c r="E212" s="126" t="s">
        <v>8</v>
      </c>
      <c r="F212" s="126" t="s">
        <v>9</v>
      </c>
      <c r="G212" s="126" t="s">
        <v>10</v>
      </c>
      <c r="H212" s="126" t="s">
        <v>11</v>
      </c>
      <c r="I212" s="126" t="s">
        <v>12</v>
      </c>
      <c r="J212" s="127"/>
      <c r="K212" s="127" t="s">
        <v>13</v>
      </c>
      <c r="L212" s="127" t="s">
        <v>14</v>
      </c>
      <c r="M212" s="127" t="s">
        <v>15</v>
      </c>
      <c r="O212" s="96"/>
    </row>
    <row r="213" customFormat="false" ht="15" hidden="false" customHeight="false" outlineLevel="0" collapsed="false">
      <c r="A213" s="161" t="s">
        <v>188</v>
      </c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O213" s="96"/>
    </row>
    <row r="214" customFormat="false" ht="15" hidden="false" customHeight="false" outlineLevel="0" collapsed="false">
      <c r="A214" s="180" t="n">
        <v>1</v>
      </c>
      <c r="B214" s="186" t="s">
        <v>189</v>
      </c>
      <c r="C214" s="187" t="n">
        <v>61</v>
      </c>
      <c r="D214" s="187" t="n">
        <v>861</v>
      </c>
      <c r="E214" s="74" t="n">
        <v>2721.1</v>
      </c>
      <c r="F214" s="169"/>
      <c r="G214" s="74" t="n">
        <v>1537.96</v>
      </c>
      <c r="H214" s="74" t="n">
        <v>3.15</v>
      </c>
      <c r="I214" s="169"/>
      <c r="J214" s="188" t="n">
        <f aca="false">K214/D214</f>
        <v>20.129756097561</v>
      </c>
      <c r="K214" s="189" t="n">
        <f aca="false">L214+M214+E214</f>
        <v>17331.72</v>
      </c>
      <c r="L214" s="189" t="n">
        <f aca="false">F214*1163</f>
        <v>0</v>
      </c>
      <c r="M214" s="189" t="n">
        <f aca="false">G214*9.5</f>
        <v>14610.62</v>
      </c>
      <c r="O214" s="96"/>
    </row>
    <row r="215" customFormat="false" ht="15" hidden="false" customHeight="false" outlineLevel="0" collapsed="false">
      <c r="A215" s="162" t="n">
        <v>2</v>
      </c>
      <c r="B215" s="186" t="s">
        <v>190</v>
      </c>
      <c r="C215" s="187" t="n">
        <v>193</v>
      </c>
      <c r="D215" s="187" t="n">
        <v>1427.58</v>
      </c>
      <c r="E215" s="74" t="n">
        <v>3482.32</v>
      </c>
      <c r="F215" s="74" t="n">
        <v>14.29</v>
      </c>
      <c r="G215" s="190"/>
      <c r="H215" s="74" t="n">
        <v>35.13</v>
      </c>
      <c r="I215" s="74" t="n">
        <v>7.95</v>
      </c>
      <c r="J215" s="188" t="n">
        <f aca="false">K215/D215</f>
        <v>14.0808851342832</v>
      </c>
      <c r="K215" s="189" t="n">
        <f aca="false">L215+M215+E215</f>
        <v>20101.59</v>
      </c>
      <c r="L215" s="189" t="n">
        <f aca="false">F215*1163</f>
        <v>16619.27</v>
      </c>
      <c r="M215" s="189" t="n">
        <f aca="false">G215*9.5</f>
        <v>0</v>
      </c>
      <c r="O215" s="96"/>
    </row>
    <row r="216" customFormat="false" ht="15" hidden="false" customHeight="false" outlineLevel="0" collapsed="false">
      <c r="A216" s="162" t="n">
        <v>3</v>
      </c>
      <c r="B216" s="186" t="s">
        <v>191</v>
      </c>
      <c r="C216" s="187" t="n">
        <v>1000</v>
      </c>
      <c r="D216" s="187" t="n">
        <v>2559.06</v>
      </c>
      <c r="E216" s="74" t="n">
        <v>12665.49</v>
      </c>
      <c r="F216" s="74" t="n">
        <v>62.72</v>
      </c>
      <c r="G216" s="190"/>
      <c r="H216" s="74" t="n">
        <v>634.38</v>
      </c>
      <c r="I216" s="190"/>
      <c r="J216" s="188" t="n">
        <f aca="false">K216/D216</f>
        <v>33.4532406430486</v>
      </c>
      <c r="K216" s="189" t="n">
        <f aca="false">L216+M216+E216</f>
        <v>85608.85</v>
      </c>
      <c r="L216" s="189" t="n">
        <f aca="false">F216*1163</f>
        <v>72943.36</v>
      </c>
      <c r="M216" s="189" t="n">
        <f aca="false">G216*9.5</f>
        <v>0</v>
      </c>
      <c r="O216" s="96"/>
    </row>
    <row r="217" customFormat="false" ht="15" hidden="false" customHeight="false" outlineLevel="0" collapsed="false">
      <c r="A217" s="180" t="n">
        <v>4</v>
      </c>
      <c r="B217" s="186" t="s">
        <v>192</v>
      </c>
      <c r="C217" s="187" t="n">
        <v>60</v>
      </c>
      <c r="D217" s="187" t="n">
        <v>217</v>
      </c>
      <c r="E217" s="74" t="n">
        <v>443.29</v>
      </c>
      <c r="F217" s="74" t="n">
        <v>1.55</v>
      </c>
      <c r="G217" s="190"/>
      <c r="H217" s="74" t="n">
        <v>5.14</v>
      </c>
      <c r="I217" s="74" t="n">
        <v>1</v>
      </c>
      <c r="J217" s="188" t="n">
        <f aca="false">K217/D217</f>
        <v>10.3499539170507</v>
      </c>
      <c r="K217" s="189" t="n">
        <f aca="false">L217+M217+E217</f>
        <v>2245.94</v>
      </c>
      <c r="L217" s="189" t="n">
        <f aca="false">F217*1163</f>
        <v>1802.65</v>
      </c>
      <c r="M217" s="189" t="n">
        <f aca="false">G217*9.5</f>
        <v>0</v>
      </c>
      <c r="O217" s="96"/>
    </row>
    <row r="218" customFormat="false" ht="15" hidden="false" customHeight="false" outlineLevel="0" collapsed="false">
      <c r="A218" s="162" t="n">
        <v>5</v>
      </c>
      <c r="B218" s="186" t="s">
        <v>193</v>
      </c>
      <c r="C218" s="187" t="n">
        <v>280</v>
      </c>
      <c r="D218" s="187" t="n">
        <v>1318.3</v>
      </c>
      <c r="E218" s="74" t="n">
        <v>9842.71</v>
      </c>
      <c r="F218" s="190"/>
      <c r="G218" s="190"/>
      <c r="H218" s="74" t="n">
        <v>41.25</v>
      </c>
      <c r="I218" s="190"/>
      <c r="J218" s="188" t="n">
        <f aca="false">K218/D218</f>
        <v>7.46621406356671</v>
      </c>
      <c r="K218" s="189" t="n">
        <f aca="false">L218+M218+E218</f>
        <v>9842.71</v>
      </c>
      <c r="L218" s="189" t="n">
        <f aca="false">F218*1163</f>
        <v>0</v>
      </c>
      <c r="M218" s="189" t="n">
        <f aca="false">G218*9.5</f>
        <v>0</v>
      </c>
      <c r="O218" s="96"/>
    </row>
    <row r="219" customFormat="false" ht="15" hidden="false" customHeight="false" outlineLevel="0" collapsed="false">
      <c r="A219" s="162" t="n">
        <v>6</v>
      </c>
      <c r="B219" s="186" t="s">
        <v>194</v>
      </c>
      <c r="C219" s="187"/>
      <c r="D219" s="187" t="n">
        <v>121.6</v>
      </c>
      <c r="E219" s="74" t="n">
        <v>0</v>
      </c>
      <c r="F219" s="169"/>
      <c r="G219" s="190"/>
      <c r="H219" s="169"/>
      <c r="I219" s="169"/>
      <c r="J219" s="188" t="n">
        <f aca="false">K219/D219</f>
        <v>0</v>
      </c>
      <c r="K219" s="189" t="n">
        <f aca="false">L219+M219+E219</f>
        <v>0</v>
      </c>
      <c r="L219" s="189" t="n">
        <f aca="false">F219*1163</f>
        <v>0</v>
      </c>
      <c r="M219" s="189" t="n">
        <f aca="false">G219*9.5</f>
        <v>0</v>
      </c>
      <c r="O219" s="96"/>
    </row>
    <row r="220" customFormat="false" ht="15" hidden="false" customHeight="false" outlineLevel="0" collapsed="false">
      <c r="A220" s="180" t="n">
        <v>7</v>
      </c>
      <c r="B220" s="186" t="s">
        <v>195</v>
      </c>
      <c r="C220" s="187" t="n">
        <v>80</v>
      </c>
      <c r="D220" s="187" t="n">
        <v>213.7</v>
      </c>
      <c r="E220" s="74" t="n">
        <v>57.18</v>
      </c>
      <c r="F220" s="169"/>
      <c r="G220" s="190"/>
      <c r="H220" s="74" t="n">
        <v>3.95</v>
      </c>
      <c r="I220" s="74" t="n">
        <v>3</v>
      </c>
      <c r="J220" s="188" t="n">
        <f aca="false">K220/D220</f>
        <v>0.26757136172204</v>
      </c>
      <c r="K220" s="189" t="n">
        <f aca="false">L220+M220+E220</f>
        <v>57.18</v>
      </c>
      <c r="L220" s="189" t="n">
        <f aca="false">F220*1163</f>
        <v>0</v>
      </c>
      <c r="M220" s="189" t="n">
        <f aca="false">G220*9.5</f>
        <v>0</v>
      </c>
      <c r="O220" s="96"/>
    </row>
    <row r="221" customFormat="false" ht="15" hidden="false" customHeight="false" outlineLevel="0" collapsed="false">
      <c r="A221" s="162" t="n">
        <v>8</v>
      </c>
      <c r="B221" s="186" t="s">
        <v>196</v>
      </c>
      <c r="C221" s="187" t="n">
        <v>40</v>
      </c>
      <c r="D221" s="187" t="n">
        <v>173.8</v>
      </c>
      <c r="E221" s="74" t="n">
        <v>26.85</v>
      </c>
      <c r="F221" s="169"/>
      <c r="G221" s="190"/>
      <c r="H221" s="74" t="n">
        <v>0</v>
      </c>
      <c r="I221" s="169"/>
      <c r="J221" s="188" t="n">
        <f aca="false">K221/D221</f>
        <v>0.154487917146145</v>
      </c>
      <c r="K221" s="189" t="n">
        <f aca="false">L221+M221+E221</f>
        <v>26.85</v>
      </c>
      <c r="L221" s="189" t="n">
        <f aca="false">F221*1163</f>
        <v>0</v>
      </c>
      <c r="M221" s="189" t="n">
        <f aca="false">G221*9.5</f>
        <v>0</v>
      </c>
      <c r="O221" s="96"/>
    </row>
    <row r="222" customFormat="false" ht="15" hidden="false" customHeight="false" outlineLevel="0" collapsed="false">
      <c r="A222" s="162" t="n">
        <v>9</v>
      </c>
      <c r="B222" s="191" t="s">
        <v>197</v>
      </c>
      <c r="C222" s="187" t="n">
        <v>25</v>
      </c>
      <c r="D222" s="187" t="n">
        <v>98.1</v>
      </c>
      <c r="E222" s="169"/>
      <c r="F222" s="169"/>
      <c r="G222" s="190"/>
      <c r="H222" s="74" t="n">
        <v>1.15</v>
      </c>
      <c r="I222" s="169"/>
      <c r="J222" s="188" t="n">
        <f aca="false">K222/D222</f>
        <v>0</v>
      </c>
      <c r="K222" s="189" t="n">
        <f aca="false">L222+M222+E222</f>
        <v>0</v>
      </c>
      <c r="L222" s="189" t="n">
        <f aca="false">F222*1163</f>
        <v>0</v>
      </c>
      <c r="M222" s="189" t="n">
        <f aca="false">G222*9.5</f>
        <v>0</v>
      </c>
      <c r="O222" s="96"/>
    </row>
    <row r="223" customFormat="false" ht="15" hidden="false" customHeight="false" outlineLevel="0" collapsed="false">
      <c r="A223" s="180" t="n">
        <v>10</v>
      </c>
      <c r="B223" s="192" t="s">
        <v>198</v>
      </c>
      <c r="C223" s="187" t="n">
        <v>20</v>
      </c>
      <c r="D223" s="187" t="n">
        <v>94.55</v>
      </c>
      <c r="E223" s="74" t="n">
        <v>0</v>
      </c>
      <c r="F223" s="169"/>
      <c r="G223" s="190"/>
      <c r="H223" s="169"/>
      <c r="I223" s="169"/>
      <c r="J223" s="188" t="n">
        <f aca="false">K223/D223</f>
        <v>0</v>
      </c>
      <c r="K223" s="189" t="n">
        <f aca="false">L223+M223+E223</f>
        <v>0</v>
      </c>
      <c r="L223" s="189" t="n">
        <f aca="false">F223*1163</f>
        <v>0</v>
      </c>
      <c r="M223" s="189" t="n">
        <f aca="false">G223*9.5</f>
        <v>0</v>
      </c>
      <c r="O223" s="96"/>
    </row>
    <row r="224" customFormat="false" ht="15" hidden="false" customHeight="false" outlineLevel="0" collapsed="false">
      <c r="A224" s="173"/>
      <c r="B224" s="174" t="s">
        <v>186</v>
      </c>
      <c r="C224" s="175" t="n">
        <f aca="false">SUM(C214:C223)</f>
        <v>1759</v>
      </c>
      <c r="D224" s="175" t="n">
        <f aca="false">SUM(D214:D223)</f>
        <v>7084.69</v>
      </c>
      <c r="E224" s="176" t="n">
        <f aca="false">SUM(E214:E223)</f>
        <v>29238.94</v>
      </c>
      <c r="F224" s="176" t="n">
        <f aca="false">SUM(F214:F223)</f>
        <v>78.56</v>
      </c>
      <c r="G224" s="193" t="n">
        <f aca="false">SUM(G214:G223)</f>
        <v>1537.96</v>
      </c>
      <c r="H224" s="176" t="n">
        <f aca="false">SUM(H214:H223)</f>
        <v>724.15</v>
      </c>
      <c r="I224" s="176" t="n">
        <f aca="false">SUM(I214:I223)</f>
        <v>11.95</v>
      </c>
      <c r="J224" s="178"/>
      <c r="K224" s="178"/>
      <c r="L224" s="194"/>
      <c r="M224" s="178"/>
      <c r="O224" s="96"/>
    </row>
    <row r="225" customFormat="false" ht="15" hidden="false" customHeight="false" outlineLevel="0" collapsed="false">
      <c r="A225" s="173"/>
      <c r="B225" s="174" t="s">
        <v>187</v>
      </c>
      <c r="C225" s="175"/>
      <c r="D225" s="175"/>
      <c r="E225" s="176"/>
      <c r="F225" s="176"/>
      <c r="G225" s="178"/>
      <c r="H225" s="176"/>
      <c r="I225" s="178"/>
      <c r="J225" s="179" t="n">
        <f aca="false">SUM(J214:J223)/10</f>
        <v>8.59021091343784</v>
      </c>
      <c r="K225" s="178"/>
      <c r="L225" s="178"/>
      <c r="M225" s="178"/>
      <c r="O225" s="96"/>
    </row>
    <row r="226" customFormat="false" ht="15" hidden="false" customHeight="false" outlineLevel="0" collapsed="false">
      <c r="A226" s="125"/>
      <c r="B226" s="125"/>
      <c r="C226" s="125"/>
      <c r="D226" s="125"/>
      <c r="E226" s="124"/>
      <c r="F226" s="124"/>
      <c r="G226" s="124"/>
      <c r="H226" s="124"/>
      <c r="I226" s="124"/>
      <c r="J226" s="124"/>
      <c r="K226" s="124"/>
      <c r="L226" s="124"/>
      <c r="M226" s="124"/>
      <c r="O226" s="96"/>
    </row>
    <row r="227" customFormat="false" ht="15" hidden="false" customHeight="false" outlineLevel="0" collapsed="false">
      <c r="A227" s="125"/>
      <c r="B227" s="125"/>
      <c r="C227" s="125"/>
      <c r="D227" s="125"/>
      <c r="E227" s="124"/>
      <c r="F227" s="124"/>
      <c r="G227" s="124"/>
      <c r="H227" s="124"/>
      <c r="I227" s="124"/>
      <c r="J227" s="124"/>
      <c r="K227" s="124"/>
      <c r="L227" s="124"/>
      <c r="M227" s="124"/>
      <c r="O227" s="96"/>
    </row>
    <row r="228" customFormat="false" ht="13.5" hidden="false" customHeight="true" outlineLevel="0" collapsed="false">
      <c r="A228" s="126" t="s">
        <v>1</v>
      </c>
      <c r="B228" s="127" t="s">
        <v>2</v>
      </c>
      <c r="C228" s="127" t="s">
        <v>3</v>
      </c>
      <c r="D228" s="127" t="s">
        <v>4</v>
      </c>
      <c r="E228" s="126" t="s">
        <v>5</v>
      </c>
      <c r="F228" s="126"/>
      <c r="G228" s="126"/>
      <c r="H228" s="126"/>
      <c r="I228" s="126"/>
      <c r="J228" s="127" t="s">
        <v>6</v>
      </c>
      <c r="K228" s="127" t="s">
        <v>7</v>
      </c>
      <c r="L228" s="127"/>
      <c r="M228" s="127"/>
      <c r="O228" s="96"/>
    </row>
    <row r="229" customFormat="false" ht="49.5" hidden="false" customHeight="true" outlineLevel="0" collapsed="false">
      <c r="A229" s="126"/>
      <c r="B229" s="127"/>
      <c r="C229" s="127"/>
      <c r="D229" s="127"/>
      <c r="E229" s="126" t="s">
        <v>8</v>
      </c>
      <c r="F229" s="126" t="s">
        <v>9</v>
      </c>
      <c r="G229" s="126" t="s">
        <v>10</v>
      </c>
      <c r="H229" s="126" t="s">
        <v>11</v>
      </c>
      <c r="I229" s="126" t="s">
        <v>12</v>
      </c>
      <c r="J229" s="127"/>
      <c r="K229" s="127" t="s">
        <v>13</v>
      </c>
      <c r="L229" s="127" t="s">
        <v>14</v>
      </c>
      <c r="M229" s="127" t="s">
        <v>15</v>
      </c>
      <c r="O229" s="96"/>
    </row>
    <row r="230" customFormat="false" ht="15" hidden="false" customHeight="false" outlineLevel="0" collapsed="false">
      <c r="A230" s="161" t="s">
        <v>199</v>
      </c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O230" s="96"/>
    </row>
    <row r="231" customFormat="false" ht="23.85" hidden="false" customHeight="false" outlineLevel="0" collapsed="false">
      <c r="A231" s="129" t="n">
        <v>1</v>
      </c>
      <c r="B231" s="91" t="s">
        <v>200</v>
      </c>
      <c r="C231" s="92" t="n">
        <v>871</v>
      </c>
      <c r="D231" s="92" t="n">
        <v>9941.8</v>
      </c>
      <c r="E231" s="26" t="n">
        <v>9119.55</v>
      </c>
      <c r="F231" s="26" t="n">
        <v>95.8</v>
      </c>
      <c r="G231" s="195"/>
      <c r="H231" s="26" t="n">
        <v>728.97</v>
      </c>
      <c r="I231" s="195"/>
      <c r="J231" s="196" t="n">
        <f aca="false">K231/D231</f>
        <v>12.1240570118087</v>
      </c>
      <c r="K231" s="197" t="n">
        <f aca="false">L231+M231+E231</f>
        <v>120534.95</v>
      </c>
      <c r="L231" s="197" t="n">
        <f aca="false">F231*1163</f>
        <v>111415.4</v>
      </c>
      <c r="M231" s="197" t="n">
        <f aca="false">G231*9.5</f>
        <v>0</v>
      </c>
      <c r="O231" s="96"/>
    </row>
    <row r="232" customFormat="false" ht="35.05" hidden="false" customHeight="false" outlineLevel="0" collapsed="false">
      <c r="A232" s="129" t="n">
        <v>2</v>
      </c>
      <c r="B232" s="91" t="s">
        <v>201</v>
      </c>
      <c r="C232" s="92" t="n">
        <v>875</v>
      </c>
      <c r="D232" s="92" t="n">
        <v>4538.7</v>
      </c>
      <c r="E232" s="26" t="n">
        <v>9309.97</v>
      </c>
      <c r="F232" s="26" t="n">
        <v>51.1</v>
      </c>
      <c r="G232" s="195"/>
      <c r="H232" s="26" t="n">
        <v>291.85</v>
      </c>
      <c r="I232" s="26" t="n">
        <v>121.1</v>
      </c>
      <c r="J232" s="196" t="n">
        <f aca="false">K232/D232</f>
        <v>15.1451450855972</v>
      </c>
      <c r="K232" s="197" t="n">
        <f aca="false">L232+M232+E232</f>
        <v>68739.27</v>
      </c>
      <c r="L232" s="197" t="n">
        <f aca="false">F232*1163</f>
        <v>59429.3</v>
      </c>
      <c r="M232" s="197" t="n">
        <f aca="false">G232*9.5</f>
        <v>0</v>
      </c>
      <c r="O232" s="96"/>
    </row>
    <row r="233" customFormat="false" ht="23.85" hidden="false" customHeight="false" outlineLevel="0" collapsed="false">
      <c r="A233" s="129" t="n">
        <v>3</v>
      </c>
      <c r="B233" s="91" t="s">
        <v>202</v>
      </c>
      <c r="C233" s="92" t="n">
        <v>2425</v>
      </c>
      <c r="D233" s="92" t="n">
        <v>12788.2</v>
      </c>
      <c r="E233" s="26" t="n">
        <v>12834.67</v>
      </c>
      <c r="F233" s="26" t="n">
        <v>123.6</v>
      </c>
      <c r="G233" s="26" t="n">
        <v>78.21</v>
      </c>
      <c r="H233" s="26" t="n">
        <v>485.9</v>
      </c>
      <c r="I233" s="195"/>
      <c r="J233" s="196" t="n">
        <f aca="false">K233/D233</f>
        <v>12.3023150247885</v>
      </c>
      <c r="K233" s="197" t="n">
        <f aca="false">L233+M233+E233</f>
        <v>157324.465</v>
      </c>
      <c r="L233" s="197" t="n">
        <f aca="false">F233*1163</f>
        <v>143746.8</v>
      </c>
      <c r="M233" s="197" t="n">
        <f aca="false">G233*9.5</f>
        <v>742.995</v>
      </c>
      <c r="O233" s="96"/>
    </row>
    <row r="234" customFormat="false" ht="23.85" hidden="false" customHeight="false" outlineLevel="0" collapsed="false">
      <c r="A234" s="129" t="n">
        <v>4</v>
      </c>
      <c r="B234" s="91" t="s">
        <v>203</v>
      </c>
      <c r="C234" s="92" t="n">
        <v>2028</v>
      </c>
      <c r="D234" s="92" t="n">
        <v>8780.4</v>
      </c>
      <c r="E234" s="26" t="n">
        <v>17111.68</v>
      </c>
      <c r="F234" s="26" t="n">
        <v>20.52</v>
      </c>
      <c r="G234" s="26" t="n">
        <v>9054.39</v>
      </c>
      <c r="H234" s="26" t="n">
        <v>405.93</v>
      </c>
      <c r="I234" s="26" t="n">
        <v>100.02</v>
      </c>
      <c r="J234" s="196" t="n">
        <f aca="false">K234/D234</f>
        <v>14.4632528130837</v>
      </c>
      <c r="K234" s="197" t="n">
        <f aca="false">L234+M234+E234</f>
        <v>126993.145</v>
      </c>
      <c r="L234" s="197" t="n">
        <f aca="false">F234*1163</f>
        <v>23864.76</v>
      </c>
      <c r="M234" s="197" t="n">
        <f aca="false">G234*9.5</f>
        <v>86016.705</v>
      </c>
      <c r="O234" s="96"/>
    </row>
    <row r="235" customFormat="false" ht="15" hidden="false" customHeight="false" outlineLevel="0" collapsed="false">
      <c r="A235" s="129" t="n">
        <v>5</v>
      </c>
      <c r="B235" s="91" t="s">
        <v>204</v>
      </c>
      <c r="C235" s="92" t="n">
        <v>1332</v>
      </c>
      <c r="D235" s="92" t="n">
        <v>11092.1</v>
      </c>
      <c r="E235" s="26" t="n">
        <v>26508.26</v>
      </c>
      <c r="F235" s="26" t="n">
        <v>59.55</v>
      </c>
      <c r="G235" s="195"/>
      <c r="H235" s="26" t="n">
        <v>645.23</v>
      </c>
      <c r="I235" s="26" t="n">
        <v>167.79</v>
      </c>
      <c r="J235" s="196" t="n">
        <f aca="false">K235/D235</f>
        <v>8.63361401357723</v>
      </c>
      <c r="K235" s="197" t="n">
        <f aca="false">L235+M235+E235</f>
        <v>95764.91</v>
      </c>
      <c r="L235" s="197" t="n">
        <f aca="false">F235*1163</f>
        <v>69256.65</v>
      </c>
      <c r="M235" s="197" t="n">
        <f aca="false">G235*9.5</f>
        <v>0</v>
      </c>
      <c r="O235" s="96"/>
    </row>
    <row r="236" customFormat="false" ht="15" hidden="false" customHeight="false" outlineLevel="0" collapsed="false">
      <c r="A236" s="143"/>
      <c r="B236" s="138" t="s">
        <v>186</v>
      </c>
      <c r="C236" s="139" t="n">
        <f aca="false">SUM(C231:C235)</f>
        <v>7531</v>
      </c>
      <c r="D236" s="139" t="n">
        <f aca="false">SUM(D231:D235)</f>
        <v>47141.2</v>
      </c>
      <c r="E236" s="140" t="n">
        <f aca="false">SUM(E231:E235)</f>
        <v>74884.13</v>
      </c>
      <c r="F236" s="140" t="n">
        <f aca="false">SUM(F231:F235)</f>
        <v>350.57</v>
      </c>
      <c r="G236" s="140" t="n">
        <f aca="false">SUM(G231:G235)</f>
        <v>9132.6</v>
      </c>
      <c r="H236" s="140" t="n">
        <f aca="false">SUM(H231:H235)</f>
        <v>2557.88</v>
      </c>
      <c r="I236" s="140" t="n">
        <f aca="false">SUM(I231:I235)</f>
        <v>388.91</v>
      </c>
      <c r="J236" s="142"/>
      <c r="K236" s="142"/>
      <c r="L236" s="142"/>
      <c r="M236" s="142"/>
      <c r="O236" s="96"/>
    </row>
    <row r="237" customFormat="false" ht="15" hidden="false" customHeight="false" outlineLevel="0" collapsed="false">
      <c r="A237" s="143"/>
      <c r="B237" s="138" t="s">
        <v>187</v>
      </c>
      <c r="C237" s="139"/>
      <c r="D237" s="139"/>
      <c r="E237" s="140"/>
      <c r="F237" s="140"/>
      <c r="G237" s="140"/>
      <c r="H237" s="140"/>
      <c r="I237" s="140"/>
      <c r="J237" s="141" t="n">
        <f aca="false">SUM(J231:J235)/5</f>
        <v>12.5336767897711</v>
      </c>
      <c r="K237" s="142"/>
      <c r="L237" s="142"/>
      <c r="M237" s="142"/>
      <c r="O237" s="96"/>
    </row>
    <row r="239" customFormat="false" ht="15" hidden="false" customHeight="false" outlineLevel="0" collapsed="false">
      <c r="B239" s="121"/>
    </row>
  </sheetData>
  <mergeCells count="57">
    <mergeCell ref="A1:K1"/>
    <mergeCell ref="A4:A5"/>
    <mergeCell ref="B4:B5"/>
    <mergeCell ref="C4:C5"/>
    <mergeCell ref="D4:D5"/>
    <mergeCell ref="E4:I4"/>
    <mergeCell ref="J4:J5"/>
    <mergeCell ref="K4:M4"/>
    <mergeCell ref="A6:M6"/>
    <mergeCell ref="A60:A61"/>
    <mergeCell ref="B60:B61"/>
    <mergeCell ref="C60:C61"/>
    <mergeCell ref="D60:D61"/>
    <mergeCell ref="E60:I60"/>
    <mergeCell ref="J60:J61"/>
    <mergeCell ref="K60:M60"/>
    <mergeCell ref="A62:M62"/>
    <mergeCell ref="A118:A119"/>
    <mergeCell ref="B118:B119"/>
    <mergeCell ref="C118:C119"/>
    <mergeCell ref="D118:D119"/>
    <mergeCell ref="E118:I118"/>
    <mergeCell ref="J118:J119"/>
    <mergeCell ref="K118:M118"/>
    <mergeCell ref="A120:M120"/>
    <mergeCell ref="A143:A144"/>
    <mergeCell ref="B143:B144"/>
    <mergeCell ref="C143:C144"/>
    <mergeCell ref="D143:D144"/>
    <mergeCell ref="E143:I143"/>
    <mergeCell ref="J143:J144"/>
    <mergeCell ref="K143:M143"/>
    <mergeCell ref="A145:M145"/>
    <mergeCell ref="A168:A169"/>
    <mergeCell ref="B168:B169"/>
    <mergeCell ref="C168:C169"/>
    <mergeCell ref="D168:D169"/>
    <mergeCell ref="E168:I168"/>
    <mergeCell ref="J168:J169"/>
    <mergeCell ref="K168:M168"/>
    <mergeCell ref="A170:M170"/>
    <mergeCell ref="A211:A212"/>
    <mergeCell ref="B211:B212"/>
    <mergeCell ref="C211:C212"/>
    <mergeCell ref="D211:D212"/>
    <mergeCell ref="E211:I211"/>
    <mergeCell ref="J211:J212"/>
    <mergeCell ref="K211:M211"/>
    <mergeCell ref="A213:M213"/>
    <mergeCell ref="A228:A229"/>
    <mergeCell ref="B228:B229"/>
    <mergeCell ref="C228:C229"/>
    <mergeCell ref="D228:D229"/>
    <mergeCell ref="E228:I228"/>
    <mergeCell ref="J228:J229"/>
    <mergeCell ref="K228:M228"/>
    <mergeCell ref="A230:M230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39"/>
  <sheetViews>
    <sheetView showFormulas="false" showGridLines="true" showRowColHeaders="true" showZeros="true" rightToLeft="false" tabSelected="false" showOutlineSymbols="true" defaultGridColor="true" view="normal" topLeftCell="A162" colorId="64" zoomScale="90" zoomScaleNormal="90" zoomScalePageLayoutView="100" workbookViewId="0">
      <selection pane="topLeft" activeCell="A162" activeCellId="0" sqref="A162"/>
    </sheetView>
  </sheetViews>
  <sheetFormatPr defaultColWidth="11.31640625" defaultRowHeight="15" customHeight="true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21.29"/>
    <col collapsed="false" customWidth="true" hidden="false" outlineLevel="0" max="3" min="3" style="1" width="15.57"/>
    <col collapsed="false" customWidth="true" hidden="false" outlineLevel="0" max="4" min="4" style="1" width="14.69"/>
    <col collapsed="false" customWidth="true" hidden="false" outlineLevel="0" max="5" min="5" style="2" width="19"/>
    <col collapsed="false" customWidth="true" hidden="false" outlineLevel="0" max="6" min="6" style="2" width="18.58"/>
    <col collapsed="false" customWidth="true" hidden="false" outlineLevel="0" max="7" min="7" style="2" width="13.29"/>
    <col collapsed="false" customWidth="true" hidden="false" outlineLevel="0" max="8" min="8" style="2" width="11.14"/>
    <col collapsed="false" customWidth="true" hidden="false" outlineLevel="0" max="9" min="9" style="2" width="11.71"/>
    <col collapsed="false" customWidth="true" hidden="false" outlineLevel="0" max="10" min="10" style="3" width="12.29"/>
    <col collapsed="false" customWidth="true" hidden="false" outlineLevel="0" max="11" min="11" style="3" width="14.69"/>
    <col collapsed="false" customWidth="true" hidden="false" outlineLevel="0" max="12" min="12" style="3" width="14.15"/>
    <col collapsed="false" customWidth="true" hidden="false" outlineLevel="0" max="13" min="13" style="3" width="13.02"/>
    <col collapsed="false" customWidth="true" hidden="false" outlineLevel="0" max="15" min="15" style="1" width="11.57"/>
  </cols>
  <sheetData>
    <row r="1" customFormat="false" ht="15" hidden="false" customHeight="false" outlineLevel="0" collapsed="false">
      <c r="A1" s="122" t="s">
        <v>208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  <c r="M1" s="124"/>
      <c r="N1" s="1"/>
      <c r="P1" s="1"/>
      <c r="Q1" s="1"/>
    </row>
    <row r="2" customFormat="false" ht="15" hidden="false" customHeight="false" outlineLevel="0" collapsed="false">
      <c r="A2" s="125"/>
      <c r="B2" s="125"/>
      <c r="C2" s="125"/>
      <c r="D2" s="125"/>
      <c r="E2" s="124"/>
      <c r="F2" s="124"/>
      <c r="G2" s="124"/>
      <c r="H2" s="124"/>
      <c r="I2" s="124"/>
      <c r="J2" s="124"/>
      <c r="K2" s="124"/>
      <c r="L2" s="124"/>
      <c r="M2" s="124"/>
    </row>
    <row r="3" customFormat="false" ht="15" hidden="true" customHeight="false" outlineLevel="0" collapsed="false">
      <c r="A3" s="125"/>
      <c r="B3" s="125"/>
      <c r="C3" s="125"/>
      <c r="D3" s="125"/>
      <c r="E3" s="124"/>
      <c r="F3" s="124"/>
      <c r="G3" s="124"/>
      <c r="H3" s="124"/>
      <c r="I3" s="124"/>
      <c r="J3" s="124"/>
      <c r="K3" s="124"/>
      <c r="L3" s="124"/>
      <c r="M3" s="124"/>
    </row>
    <row r="4" customFormat="false" ht="13.5" hidden="false" customHeight="true" outlineLevel="0" collapsed="false">
      <c r="A4" s="126" t="s">
        <v>1</v>
      </c>
      <c r="B4" s="127" t="s">
        <v>2</v>
      </c>
      <c r="C4" s="127" t="s">
        <v>3</v>
      </c>
      <c r="D4" s="127" t="s">
        <v>4</v>
      </c>
      <c r="E4" s="126" t="s">
        <v>5</v>
      </c>
      <c r="F4" s="126"/>
      <c r="G4" s="126"/>
      <c r="H4" s="126"/>
      <c r="I4" s="126"/>
      <c r="J4" s="127" t="s">
        <v>6</v>
      </c>
      <c r="K4" s="127" t="s">
        <v>7</v>
      </c>
      <c r="L4" s="127"/>
      <c r="M4" s="127"/>
    </row>
    <row r="5" customFormat="false" ht="61.5" hidden="false" customHeight="true" outlineLevel="0" collapsed="false">
      <c r="A5" s="126"/>
      <c r="B5" s="127"/>
      <c r="C5" s="127"/>
      <c r="D5" s="127"/>
      <c r="E5" s="126" t="s">
        <v>8</v>
      </c>
      <c r="F5" s="126" t="s">
        <v>9</v>
      </c>
      <c r="G5" s="126" t="s">
        <v>10</v>
      </c>
      <c r="H5" s="126" t="s">
        <v>11</v>
      </c>
      <c r="I5" s="126" t="s">
        <v>12</v>
      </c>
      <c r="J5" s="127"/>
      <c r="K5" s="127" t="s">
        <v>13</v>
      </c>
      <c r="L5" s="127" t="s">
        <v>14</v>
      </c>
      <c r="M5" s="127" t="s">
        <v>15</v>
      </c>
      <c r="P5" s="9"/>
      <c r="Q5" s="9"/>
      <c r="R5" s="9"/>
    </row>
    <row r="6" customFormat="false" ht="13.5" hidden="false" customHeight="true" outlineLevel="0" collapsed="false">
      <c r="A6" s="128" t="s">
        <v>16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"/>
      <c r="O6" s="9"/>
      <c r="P6" s="11"/>
      <c r="Q6" s="11"/>
      <c r="R6" s="11"/>
      <c r="S6" s="11"/>
    </row>
    <row r="7" customFormat="false" ht="15" hidden="false" customHeight="false" outlineLevel="0" collapsed="false">
      <c r="A7" s="129" t="n">
        <v>1</v>
      </c>
      <c r="B7" s="91" t="s">
        <v>17</v>
      </c>
      <c r="C7" s="130" t="n">
        <v>119</v>
      </c>
      <c r="D7" s="130" t="n">
        <v>310.7</v>
      </c>
      <c r="E7" s="26" t="n">
        <v>1042.54</v>
      </c>
      <c r="F7" s="26" t="n">
        <v>1.64</v>
      </c>
      <c r="G7" s="26" t="n">
        <v>24.92</v>
      </c>
      <c r="H7" s="26" t="n">
        <v>31.59</v>
      </c>
      <c r="I7" s="168"/>
      <c r="J7" s="131" t="n">
        <f aca="false">K7/D7</f>
        <v>10.256195687158</v>
      </c>
      <c r="K7" s="132" t="n">
        <f aca="false">L7+M7+E7</f>
        <v>3186.6</v>
      </c>
      <c r="L7" s="132" t="n">
        <f aca="false">F7*1163</f>
        <v>1907.32</v>
      </c>
      <c r="M7" s="132" t="n">
        <f aca="false">G7*9.5</f>
        <v>236.74</v>
      </c>
      <c r="N7" s="19"/>
      <c r="O7" s="20"/>
      <c r="P7" s="21"/>
    </row>
    <row r="8" customFormat="false" ht="15" hidden="false" customHeight="false" outlineLevel="0" collapsed="false">
      <c r="A8" s="129" t="n">
        <v>2</v>
      </c>
      <c r="B8" s="91" t="s">
        <v>18</v>
      </c>
      <c r="C8" s="133" t="n">
        <v>124</v>
      </c>
      <c r="D8" s="130" t="n">
        <v>627.8</v>
      </c>
      <c r="E8" s="26" t="n">
        <v>2429.76</v>
      </c>
      <c r="F8" s="26" t="n">
        <v>3.15</v>
      </c>
      <c r="G8" s="168"/>
      <c r="H8" s="26" t="n">
        <v>42.72</v>
      </c>
      <c r="I8" s="168"/>
      <c r="J8" s="131" t="n">
        <f aca="false">K8/D8</f>
        <v>9.70565466709143</v>
      </c>
      <c r="K8" s="132" t="n">
        <f aca="false">L8+M8+E8</f>
        <v>6093.21</v>
      </c>
      <c r="L8" s="132" t="n">
        <f aca="false">F8*1163</f>
        <v>3663.45</v>
      </c>
      <c r="M8" s="132" t="n">
        <f aca="false">G8*9.5</f>
        <v>0</v>
      </c>
      <c r="N8" s="19"/>
      <c r="O8" s="20"/>
      <c r="P8" s="21"/>
    </row>
    <row r="9" customFormat="false" ht="15" hidden="false" customHeight="false" outlineLevel="0" collapsed="false">
      <c r="A9" s="129" t="n">
        <v>3</v>
      </c>
      <c r="B9" s="91" t="s">
        <v>19</v>
      </c>
      <c r="C9" s="130" t="n">
        <v>48</v>
      </c>
      <c r="D9" s="130" t="n">
        <v>529</v>
      </c>
      <c r="E9" s="26" t="n">
        <v>1810.19</v>
      </c>
      <c r="F9" s="168"/>
      <c r="G9" s="26" t="n">
        <v>512.34</v>
      </c>
      <c r="H9" s="26" t="n">
        <v>28.56</v>
      </c>
      <c r="I9" s="168"/>
      <c r="J9" s="131" t="n">
        <f aca="false">K9/D9</f>
        <v>12.6227221172023</v>
      </c>
      <c r="K9" s="132" t="n">
        <f aca="false">L9+M9+E9</f>
        <v>6677.42</v>
      </c>
      <c r="L9" s="132" t="n">
        <f aca="false">F9*1163</f>
        <v>0</v>
      </c>
      <c r="M9" s="132" t="n">
        <f aca="false">G9*9.5</f>
        <v>4867.23</v>
      </c>
      <c r="N9" s="19"/>
      <c r="O9" s="20"/>
      <c r="P9" s="21"/>
    </row>
    <row r="10" customFormat="false" ht="15" hidden="false" customHeight="false" outlineLevel="0" collapsed="false">
      <c r="A10" s="129" t="n">
        <v>4</v>
      </c>
      <c r="B10" s="91" t="s">
        <v>20</v>
      </c>
      <c r="C10" s="133" t="n">
        <v>219</v>
      </c>
      <c r="D10" s="130" t="n">
        <v>2020.8</v>
      </c>
      <c r="E10" s="26" t="n">
        <v>3152.33</v>
      </c>
      <c r="F10" s="26" t="n">
        <v>9.84</v>
      </c>
      <c r="G10" s="168"/>
      <c r="H10" s="26" t="n">
        <v>156.2</v>
      </c>
      <c r="I10" s="168"/>
      <c r="J10" s="131" t="n">
        <f aca="false">K10/D10</f>
        <v>7.22300574030087</v>
      </c>
      <c r="K10" s="132" t="n">
        <f aca="false">L10+M10+E10</f>
        <v>14596.25</v>
      </c>
      <c r="L10" s="132" t="n">
        <f aca="false">F10*1163</f>
        <v>11443.92</v>
      </c>
      <c r="M10" s="132" t="n">
        <f aca="false">G10*9.5</f>
        <v>0</v>
      </c>
      <c r="N10" s="19"/>
      <c r="O10" s="20"/>
      <c r="P10" s="21"/>
    </row>
    <row r="11" customFormat="false" ht="15" hidden="false" customHeight="false" outlineLevel="0" collapsed="false">
      <c r="A11" s="129" t="n">
        <v>5</v>
      </c>
      <c r="B11" s="91" t="s">
        <v>21</v>
      </c>
      <c r="C11" s="130" t="n">
        <v>115</v>
      </c>
      <c r="D11" s="130" t="n">
        <v>1993.12</v>
      </c>
      <c r="E11" s="26" t="n">
        <v>3926.73</v>
      </c>
      <c r="F11" s="26" t="n">
        <v>14.4</v>
      </c>
      <c r="G11" s="168"/>
      <c r="H11" s="26" t="n">
        <v>64.46</v>
      </c>
      <c r="I11" s="168"/>
      <c r="J11" s="131" t="n">
        <f aca="false">K11/D11</f>
        <v>10.3726469053544</v>
      </c>
      <c r="K11" s="132" t="n">
        <f aca="false">L11+M11+E11</f>
        <v>20673.93</v>
      </c>
      <c r="L11" s="132" t="n">
        <f aca="false">F11*1163</f>
        <v>16747.2</v>
      </c>
      <c r="M11" s="132" t="n">
        <f aca="false">G11*9.5</f>
        <v>0</v>
      </c>
      <c r="N11" s="19"/>
      <c r="O11" s="20"/>
      <c r="P11" s="21"/>
    </row>
    <row r="12" customFormat="false" ht="23.25" hidden="false" customHeight="true" outlineLevel="0" collapsed="false">
      <c r="A12" s="129" t="n">
        <v>6</v>
      </c>
      <c r="B12" s="91" t="s">
        <v>22</v>
      </c>
      <c r="C12" s="130" t="n">
        <v>138</v>
      </c>
      <c r="D12" s="130" t="n">
        <v>868</v>
      </c>
      <c r="E12" s="26" t="n">
        <v>2685.17</v>
      </c>
      <c r="F12" s="134" t="n">
        <v>0.45</v>
      </c>
      <c r="G12" s="168"/>
      <c r="H12" s="26" t="n">
        <v>41.64</v>
      </c>
      <c r="I12" s="26" t="n">
        <v>42.72</v>
      </c>
      <c r="J12" s="131" t="n">
        <f aca="false">K12/D12</f>
        <v>3.69645161290323</v>
      </c>
      <c r="K12" s="132" t="n">
        <f aca="false">L12+M12+E12</f>
        <v>3208.52</v>
      </c>
      <c r="L12" s="132" t="n">
        <f aca="false">F12*1163</f>
        <v>523.35</v>
      </c>
      <c r="M12" s="132" t="n">
        <f aca="false">G12*9.5</f>
        <v>0</v>
      </c>
      <c r="N12" s="19"/>
      <c r="O12" s="20"/>
      <c r="P12" s="21"/>
    </row>
    <row r="13" customFormat="false" ht="15" hidden="false" customHeight="false" outlineLevel="0" collapsed="false">
      <c r="A13" s="129" t="n">
        <v>7</v>
      </c>
      <c r="B13" s="91" t="s">
        <v>23</v>
      </c>
      <c r="C13" s="130" t="n">
        <v>156</v>
      </c>
      <c r="D13" s="130" t="n">
        <v>570</v>
      </c>
      <c r="E13" s="26" t="n">
        <v>1787.64</v>
      </c>
      <c r="F13" s="198"/>
      <c r="G13" s="26" t="n">
        <v>595.1</v>
      </c>
      <c r="H13" s="26" t="n">
        <v>34.61</v>
      </c>
      <c r="I13" s="168"/>
      <c r="J13" s="131" t="n">
        <f aca="false">K13/D13</f>
        <v>13.0545438596491</v>
      </c>
      <c r="K13" s="132" t="n">
        <f aca="false">L13+M13+E13</f>
        <v>7441.09</v>
      </c>
      <c r="L13" s="132" t="n">
        <f aca="false">F13*1163</f>
        <v>0</v>
      </c>
      <c r="M13" s="132" t="n">
        <f aca="false">G13*9.5</f>
        <v>5653.45</v>
      </c>
      <c r="N13" s="19"/>
      <c r="O13" s="20"/>
      <c r="P13" s="21"/>
    </row>
    <row r="14" customFormat="false" ht="15" hidden="false" customHeight="false" outlineLevel="0" collapsed="false">
      <c r="A14" s="129" t="n">
        <v>8</v>
      </c>
      <c r="B14" s="91" t="s">
        <v>24</v>
      </c>
      <c r="C14" s="130" t="n">
        <v>322</v>
      </c>
      <c r="D14" s="130" t="n">
        <v>1735</v>
      </c>
      <c r="E14" s="26" t="n">
        <v>3522.42</v>
      </c>
      <c r="F14" s="26" t="n">
        <v>10</v>
      </c>
      <c r="G14" s="168"/>
      <c r="H14" s="26" t="n">
        <v>261.83</v>
      </c>
      <c r="I14" s="26" t="n">
        <v>153.97</v>
      </c>
      <c r="J14" s="131" t="n">
        <f aca="false">K14/D14</f>
        <v>8.73338328530259</v>
      </c>
      <c r="K14" s="132" t="n">
        <f aca="false">L14+M14+E14</f>
        <v>15152.42</v>
      </c>
      <c r="L14" s="132" t="n">
        <f aca="false">F14*1163</f>
        <v>11630</v>
      </c>
      <c r="M14" s="132" t="n">
        <f aca="false">G14*9.5</f>
        <v>0</v>
      </c>
      <c r="N14" s="19"/>
      <c r="O14" s="20"/>
      <c r="P14" s="21"/>
    </row>
    <row r="15" customFormat="false" ht="15" hidden="false" customHeight="false" outlineLevel="0" collapsed="false">
      <c r="A15" s="129" t="n">
        <v>9</v>
      </c>
      <c r="B15" s="91" t="s">
        <v>25</v>
      </c>
      <c r="C15" s="130" t="n">
        <v>360</v>
      </c>
      <c r="D15" s="130" t="n">
        <v>2128.9</v>
      </c>
      <c r="E15" s="26" t="n">
        <v>3449.05</v>
      </c>
      <c r="F15" s="134" t="n">
        <v>5.27</v>
      </c>
      <c r="G15" s="190"/>
      <c r="H15" s="26" t="n">
        <v>82.09</v>
      </c>
      <c r="I15" s="26" t="n">
        <v>23.36</v>
      </c>
      <c r="J15" s="131" t="n">
        <f aca="false">K15/D15</f>
        <v>4.49906524496219</v>
      </c>
      <c r="K15" s="132" t="n">
        <f aca="false">L15+M15+E15</f>
        <v>9578.06</v>
      </c>
      <c r="L15" s="132" t="n">
        <f aca="false">F15*1163</f>
        <v>6129.01</v>
      </c>
      <c r="M15" s="132" t="n">
        <f aca="false">G15*9.5</f>
        <v>0</v>
      </c>
      <c r="N15" s="19"/>
      <c r="O15" s="20"/>
      <c r="P15" s="21"/>
    </row>
    <row r="16" customFormat="false" ht="15" hidden="false" customHeight="false" outlineLevel="0" collapsed="false">
      <c r="A16" s="129" t="n">
        <v>10</v>
      </c>
      <c r="B16" s="91" t="s">
        <v>26</v>
      </c>
      <c r="C16" s="130" t="n">
        <v>321</v>
      </c>
      <c r="D16" s="130" t="n">
        <v>1945.9</v>
      </c>
      <c r="E16" s="26" t="n">
        <v>2640.46</v>
      </c>
      <c r="F16" s="26" t="n">
        <v>9.39</v>
      </c>
      <c r="G16" s="190"/>
      <c r="H16" s="26" t="n">
        <v>98.73</v>
      </c>
      <c r="I16" s="26" t="n">
        <v>52.43</v>
      </c>
      <c r="J16" s="131" t="n">
        <f aca="false">K16/D16</f>
        <v>6.9690271853641</v>
      </c>
      <c r="K16" s="132" t="n">
        <f aca="false">L16+M16+E16</f>
        <v>13561.03</v>
      </c>
      <c r="L16" s="132" t="n">
        <f aca="false">F16*1163</f>
        <v>10920.57</v>
      </c>
      <c r="M16" s="132" t="n">
        <f aca="false">G16*9.5</f>
        <v>0</v>
      </c>
      <c r="N16" s="19"/>
      <c r="O16" s="20"/>
      <c r="P16" s="21"/>
    </row>
    <row r="17" customFormat="false" ht="15" hidden="false" customHeight="false" outlineLevel="0" collapsed="false">
      <c r="A17" s="129" t="n">
        <v>11</v>
      </c>
      <c r="B17" s="91" t="s">
        <v>27</v>
      </c>
      <c r="C17" s="130" t="n">
        <v>212</v>
      </c>
      <c r="D17" s="130" t="n">
        <v>1060.7</v>
      </c>
      <c r="E17" s="26" t="n">
        <v>2132.49</v>
      </c>
      <c r="F17" s="198"/>
      <c r="G17" s="26" t="n">
        <v>969.96</v>
      </c>
      <c r="H17" s="26" t="n">
        <v>65.48</v>
      </c>
      <c r="I17" s="168"/>
      <c r="J17" s="131" t="n">
        <f aca="false">K17/D17</f>
        <v>10.6977561987367</v>
      </c>
      <c r="K17" s="132" t="n">
        <f aca="false">L17+M17+E17</f>
        <v>11347.11</v>
      </c>
      <c r="L17" s="132" t="n">
        <f aca="false">F17*1163</f>
        <v>0</v>
      </c>
      <c r="M17" s="132" t="n">
        <f aca="false">G17*9.5</f>
        <v>9214.62</v>
      </c>
      <c r="N17" s="19"/>
      <c r="O17" s="20"/>
      <c r="P17" s="21"/>
    </row>
    <row r="18" customFormat="false" ht="15" hidden="false" customHeight="false" outlineLevel="0" collapsed="false">
      <c r="A18" s="129" t="n">
        <v>12</v>
      </c>
      <c r="B18" s="91" t="s">
        <v>28</v>
      </c>
      <c r="C18" s="130" t="n">
        <v>392</v>
      </c>
      <c r="D18" s="130" t="n">
        <v>1954.8</v>
      </c>
      <c r="E18" s="26" t="n">
        <v>2211.85</v>
      </c>
      <c r="F18" s="134" t="n">
        <v>4.57</v>
      </c>
      <c r="G18" s="168"/>
      <c r="H18" s="26" t="n">
        <v>62.51</v>
      </c>
      <c r="I18" s="26" t="n">
        <v>64.74</v>
      </c>
      <c r="J18" s="131" t="n">
        <f aca="false">K18/D18</f>
        <v>3.85039901780233</v>
      </c>
      <c r="K18" s="132" t="n">
        <f aca="false">L18+M18+E18</f>
        <v>7526.76</v>
      </c>
      <c r="L18" s="132" t="n">
        <f aca="false">F18*1163</f>
        <v>5314.91</v>
      </c>
      <c r="M18" s="132" t="n">
        <f aca="false">G18*9.5</f>
        <v>0</v>
      </c>
      <c r="N18" s="19"/>
      <c r="O18" s="20"/>
      <c r="P18" s="21"/>
    </row>
    <row r="19" customFormat="false" ht="15" hidden="false" customHeight="false" outlineLevel="0" collapsed="false">
      <c r="A19" s="129" t="n">
        <v>13</v>
      </c>
      <c r="B19" s="91" t="s">
        <v>29</v>
      </c>
      <c r="C19" s="130" t="n">
        <v>156</v>
      </c>
      <c r="D19" s="130" t="n">
        <v>951.3</v>
      </c>
      <c r="E19" s="26" t="n">
        <v>2987.75</v>
      </c>
      <c r="F19" s="26" t="n">
        <v>4.04</v>
      </c>
      <c r="G19" s="168"/>
      <c r="H19" s="26" t="n">
        <v>89.79</v>
      </c>
      <c r="I19" s="168"/>
      <c r="J19" s="131" t="n">
        <f aca="false">K19/D19</f>
        <v>8.07975402081362</v>
      </c>
      <c r="K19" s="132" t="n">
        <f aca="false">L19+M19+E19</f>
        <v>7686.27</v>
      </c>
      <c r="L19" s="132" t="n">
        <f aca="false">F19*1163</f>
        <v>4698.52</v>
      </c>
      <c r="M19" s="132" t="n">
        <f aca="false">G19*9.5</f>
        <v>0</v>
      </c>
      <c r="N19" s="19"/>
      <c r="O19" s="20"/>
      <c r="P19" s="21"/>
    </row>
    <row r="20" customFormat="false" ht="15" hidden="false" customHeight="false" outlineLevel="0" collapsed="false">
      <c r="A20" s="129" t="n">
        <v>14</v>
      </c>
      <c r="B20" s="91" t="s">
        <v>30</v>
      </c>
      <c r="C20" s="130" t="n">
        <v>204</v>
      </c>
      <c r="D20" s="130" t="n">
        <v>1049.12</v>
      </c>
      <c r="E20" s="26" t="n">
        <v>4486.36</v>
      </c>
      <c r="F20" s="198"/>
      <c r="G20" s="168"/>
      <c r="H20" s="26" t="n">
        <v>90.37</v>
      </c>
      <c r="I20" s="168"/>
      <c r="J20" s="131" t="n">
        <f aca="false">K20/D20</f>
        <v>4.27630776269636</v>
      </c>
      <c r="K20" s="132" t="n">
        <f aca="false">L20+M20+E20</f>
        <v>4486.36</v>
      </c>
      <c r="L20" s="132" t="n">
        <f aca="false">F20*1163</f>
        <v>0</v>
      </c>
      <c r="M20" s="132" t="n">
        <f aca="false">G20*9.5</f>
        <v>0</v>
      </c>
      <c r="N20" s="19"/>
      <c r="O20" s="20"/>
      <c r="P20" s="21"/>
    </row>
    <row r="21" customFormat="false" ht="15" hidden="false" customHeight="false" outlineLevel="0" collapsed="false">
      <c r="A21" s="129" t="n">
        <v>15</v>
      </c>
      <c r="B21" s="91" t="s">
        <v>206</v>
      </c>
      <c r="C21" s="130" t="n">
        <v>350</v>
      </c>
      <c r="D21" s="130" t="n">
        <v>2104.3</v>
      </c>
      <c r="E21" s="26" t="n">
        <v>4013.16</v>
      </c>
      <c r="F21" s="134" t="n">
        <v>6.35</v>
      </c>
      <c r="G21" s="168"/>
      <c r="H21" s="26" t="n">
        <v>126.51</v>
      </c>
      <c r="I21" s="26" t="n">
        <v>3.23</v>
      </c>
      <c r="J21" s="131" t="n">
        <f aca="false">K21/D21</f>
        <v>5.41662785724469</v>
      </c>
      <c r="K21" s="132" t="n">
        <f aca="false">L21+M21+E21</f>
        <v>11398.21</v>
      </c>
      <c r="L21" s="132" t="n">
        <f aca="false">F21*1163</f>
        <v>7385.05</v>
      </c>
      <c r="M21" s="132" t="n">
        <f aca="false">G21*9.5</f>
        <v>0</v>
      </c>
      <c r="N21" s="19"/>
      <c r="O21" s="20"/>
      <c r="P21" s="21"/>
    </row>
    <row r="22" customFormat="false" ht="15" hidden="false" customHeight="false" outlineLevel="0" collapsed="false">
      <c r="A22" s="129" t="n">
        <v>16</v>
      </c>
      <c r="B22" s="91" t="s">
        <v>32</v>
      </c>
      <c r="C22" s="130" t="n">
        <v>347</v>
      </c>
      <c r="D22" s="130" t="n">
        <v>1735</v>
      </c>
      <c r="E22" s="26" t="n">
        <v>4536.31</v>
      </c>
      <c r="F22" s="198"/>
      <c r="G22" s="168"/>
      <c r="H22" s="26" t="n">
        <v>132.87</v>
      </c>
      <c r="I22" s="26" t="n">
        <v>50.45</v>
      </c>
      <c r="J22" s="131" t="n">
        <f aca="false">K22/D22</f>
        <v>2.6145878962536</v>
      </c>
      <c r="K22" s="132" t="n">
        <f aca="false">L22+M22+E22</f>
        <v>4536.31</v>
      </c>
      <c r="L22" s="132" t="n">
        <f aca="false">F22*1163</f>
        <v>0</v>
      </c>
      <c r="M22" s="132" t="n">
        <f aca="false">G22*9.5</f>
        <v>0</v>
      </c>
      <c r="N22" s="19"/>
      <c r="O22" s="20"/>
      <c r="P22" s="21"/>
    </row>
    <row r="23" customFormat="false" ht="15" hidden="false" customHeight="false" outlineLevel="0" collapsed="false">
      <c r="A23" s="129" t="n">
        <v>17</v>
      </c>
      <c r="B23" s="91" t="s">
        <v>33</v>
      </c>
      <c r="C23" s="130" t="n">
        <v>308</v>
      </c>
      <c r="D23" s="130" t="n">
        <v>1799.2</v>
      </c>
      <c r="E23" s="26" t="n">
        <v>3082.33</v>
      </c>
      <c r="F23" s="26" t="n">
        <v>5.45</v>
      </c>
      <c r="G23" s="168"/>
      <c r="H23" s="26" t="n">
        <v>60.76</v>
      </c>
      <c r="I23" s="74" t="n">
        <v>38.66</v>
      </c>
      <c r="J23" s="131" t="n">
        <f aca="false">K23/D23</f>
        <v>5.23603823921743</v>
      </c>
      <c r="K23" s="132" t="n">
        <f aca="false">L23+M23+E23</f>
        <v>9420.68</v>
      </c>
      <c r="L23" s="132" t="n">
        <f aca="false">F23*1163</f>
        <v>6338.35</v>
      </c>
      <c r="M23" s="132" t="n">
        <f aca="false">G23*9.5</f>
        <v>0</v>
      </c>
      <c r="N23" s="19"/>
      <c r="O23" s="20"/>
      <c r="P23" s="21"/>
    </row>
    <row r="24" customFormat="false" ht="15" hidden="false" customHeight="false" outlineLevel="0" collapsed="false">
      <c r="A24" s="129" t="n">
        <v>18</v>
      </c>
      <c r="B24" s="91" t="s">
        <v>34</v>
      </c>
      <c r="C24" s="130" t="n">
        <v>453</v>
      </c>
      <c r="D24" s="130" t="n">
        <v>2416.8</v>
      </c>
      <c r="E24" s="26" t="n">
        <v>4210.41</v>
      </c>
      <c r="F24" s="134" t="n">
        <v>5.39</v>
      </c>
      <c r="G24" s="168"/>
      <c r="H24" s="26" t="n">
        <v>112.52</v>
      </c>
      <c r="I24" s="26" t="n">
        <v>108.97</v>
      </c>
      <c r="J24" s="131" t="n">
        <f aca="false">K24/D24</f>
        <v>4.33589043363125</v>
      </c>
      <c r="K24" s="132" t="n">
        <f aca="false">L24+M24+E24</f>
        <v>10478.98</v>
      </c>
      <c r="L24" s="132" t="n">
        <f aca="false">F24*1163</f>
        <v>6268.57</v>
      </c>
      <c r="M24" s="132" t="n">
        <f aca="false">G24*9.5</f>
        <v>0</v>
      </c>
      <c r="N24" s="19"/>
      <c r="O24" s="20"/>
      <c r="P24" s="21"/>
    </row>
    <row r="25" customFormat="false" ht="15" hidden="false" customHeight="false" outlineLevel="0" collapsed="false">
      <c r="A25" s="129" t="n">
        <v>19</v>
      </c>
      <c r="B25" s="91" t="s">
        <v>35</v>
      </c>
      <c r="C25" s="130" t="n">
        <v>306</v>
      </c>
      <c r="D25" s="130" t="n">
        <v>2129.7</v>
      </c>
      <c r="E25" s="26" t="n">
        <v>2594.74</v>
      </c>
      <c r="F25" s="26" t="n">
        <v>5.56</v>
      </c>
      <c r="G25" s="168"/>
      <c r="H25" s="26" t="n">
        <v>80.34</v>
      </c>
      <c r="I25" s="26" t="n">
        <v>156.29</v>
      </c>
      <c r="J25" s="131" t="n">
        <f aca="false">K25/D25</f>
        <v>4.25459923932948</v>
      </c>
      <c r="K25" s="132" t="n">
        <f aca="false">L25+M25+E25</f>
        <v>9061.02</v>
      </c>
      <c r="L25" s="132" t="n">
        <f aca="false">F25*1163</f>
        <v>6466.28</v>
      </c>
      <c r="M25" s="132" t="n">
        <f aca="false">G25*9.5</f>
        <v>0</v>
      </c>
      <c r="N25" s="19"/>
      <c r="O25" s="20"/>
      <c r="P25" s="21"/>
    </row>
    <row r="26" customFormat="false" ht="15" hidden="false" customHeight="false" outlineLevel="0" collapsed="false">
      <c r="A26" s="129" t="n">
        <v>20</v>
      </c>
      <c r="B26" s="91" t="s">
        <v>36</v>
      </c>
      <c r="C26" s="130" t="n">
        <v>416</v>
      </c>
      <c r="D26" s="130" t="n">
        <v>2416.8</v>
      </c>
      <c r="E26" s="26" t="n">
        <v>2931.03</v>
      </c>
      <c r="F26" s="26" t="n">
        <v>10</v>
      </c>
      <c r="G26" s="168"/>
      <c r="H26" s="26" t="n">
        <v>172.89</v>
      </c>
      <c r="I26" s="198"/>
      <c r="J26" s="131" t="n">
        <f aca="false">K26/D26</f>
        <v>6.0249213836478</v>
      </c>
      <c r="K26" s="132" t="n">
        <f aca="false">L26+M26+E26</f>
        <v>14561.03</v>
      </c>
      <c r="L26" s="132" t="n">
        <f aca="false">F26*1163</f>
        <v>11630</v>
      </c>
      <c r="M26" s="132" t="n">
        <f aca="false">G26*9.5</f>
        <v>0</v>
      </c>
      <c r="N26" s="19"/>
      <c r="O26" s="20"/>
      <c r="P26" s="21"/>
    </row>
    <row r="27" customFormat="false" ht="15" hidden="false" customHeight="false" outlineLevel="0" collapsed="false">
      <c r="A27" s="129" t="n">
        <v>21</v>
      </c>
      <c r="B27" s="91" t="s">
        <v>37</v>
      </c>
      <c r="C27" s="130" t="n">
        <v>386</v>
      </c>
      <c r="D27" s="130" t="n">
        <v>2129.7</v>
      </c>
      <c r="E27" s="26" t="n">
        <v>3686.58</v>
      </c>
      <c r="F27" s="134" t="n">
        <v>10.63</v>
      </c>
      <c r="G27" s="168"/>
      <c r="H27" s="26" t="n">
        <v>76.34</v>
      </c>
      <c r="I27" s="26" t="n">
        <v>70.56</v>
      </c>
      <c r="J27" s="131" t="n">
        <f aca="false">K27/D27</f>
        <v>7.53592994318449</v>
      </c>
      <c r="K27" s="132" t="n">
        <f aca="false">L27+M27+E27</f>
        <v>16049.27</v>
      </c>
      <c r="L27" s="132" t="n">
        <f aca="false">F27*1163</f>
        <v>12362.69</v>
      </c>
      <c r="M27" s="132" t="n">
        <f aca="false">G27*9.5</f>
        <v>0</v>
      </c>
      <c r="N27" s="19"/>
      <c r="O27" s="20"/>
      <c r="P27" s="21"/>
    </row>
    <row r="28" customFormat="false" ht="15" hidden="false" customHeight="false" outlineLevel="0" collapsed="false">
      <c r="A28" s="129" t="n">
        <v>22</v>
      </c>
      <c r="B28" s="91" t="s">
        <v>38</v>
      </c>
      <c r="C28" s="133" t="n">
        <v>222</v>
      </c>
      <c r="D28" s="130" t="n">
        <v>1803.7</v>
      </c>
      <c r="E28" s="26" t="n">
        <v>2782.34</v>
      </c>
      <c r="F28" s="26" t="n">
        <v>6</v>
      </c>
      <c r="G28" s="168"/>
      <c r="H28" s="26" t="n">
        <v>70.84</v>
      </c>
      <c r="I28" s="26" t="n">
        <v>45.74</v>
      </c>
      <c r="J28" s="131" t="n">
        <f aca="false">K28/D28</f>
        <v>5.41128790818872</v>
      </c>
      <c r="K28" s="132" t="n">
        <f aca="false">L28+M28+E28</f>
        <v>9760.34</v>
      </c>
      <c r="L28" s="132" t="n">
        <f aca="false">F28*1163</f>
        <v>6978</v>
      </c>
      <c r="M28" s="132" t="n">
        <f aca="false">G28*9.5</f>
        <v>0</v>
      </c>
      <c r="N28" s="19"/>
      <c r="O28" s="20"/>
      <c r="P28" s="21"/>
    </row>
    <row r="29" customFormat="false" ht="15" hidden="false" customHeight="false" outlineLevel="0" collapsed="false">
      <c r="A29" s="129" t="n">
        <v>23</v>
      </c>
      <c r="B29" s="91" t="s">
        <v>39</v>
      </c>
      <c r="C29" s="130" t="n">
        <v>48</v>
      </c>
      <c r="D29" s="130" t="n">
        <v>530</v>
      </c>
      <c r="E29" s="26" t="n">
        <v>859.23</v>
      </c>
      <c r="F29" s="198"/>
      <c r="G29" s="168"/>
      <c r="H29" s="26" t="n">
        <v>11.79</v>
      </c>
      <c r="I29" s="168"/>
      <c r="J29" s="131" t="n">
        <f aca="false">K29/D29</f>
        <v>1.62118867924528</v>
      </c>
      <c r="K29" s="132" t="n">
        <f aca="false">L29+M29+E29</f>
        <v>859.23</v>
      </c>
      <c r="L29" s="132" t="n">
        <f aca="false">F29*1163</f>
        <v>0</v>
      </c>
      <c r="M29" s="132" t="n">
        <f aca="false">G29*9.5</f>
        <v>0</v>
      </c>
      <c r="N29" s="19"/>
      <c r="O29" s="20"/>
      <c r="P29" s="21"/>
    </row>
    <row r="30" customFormat="false" ht="15" hidden="false" customHeight="false" outlineLevel="0" collapsed="false">
      <c r="A30" s="129" t="n">
        <v>24</v>
      </c>
      <c r="B30" s="91" t="s">
        <v>40</v>
      </c>
      <c r="C30" s="130" t="n">
        <v>360</v>
      </c>
      <c r="D30" s="130" t="n">
        <v>2274.9</v>
      </c>
      <c r="E30" s="26" t="n">
        <v>3904.04</v>
      </c>
      <c r="F30" s="134" t="n">
        <v>8.88</v>
      </c>
      <c r="G30" s="168"/>
      <c r="H30" s="26" t="n">
        <v>115.83</v>
      </c>
      <c r="I30" s="168"/>
      <c r="J30" s="131" t="n">
        <f aca="false">K30/D30</f>
        <v>6.25587058771814</v>
      </c>
      <c r="K30" s="132" t="n">
        <f aca="false">L30+M30+E30</f>
        <v>14231.48</v>
      </c>
      <c r="L30" s="132" t="n">
        <f aca="false">F30*1163</f>
        <v>10327.44</v>
      </c>
      <c r="M30" s="132" t="n">
        <f aca="false">G30*9.5</f>
        <v>0</v>
      </c>
      <c r="N30" s="19"/>
      <c r="O30" s="20"/>
      <c r="P30" s="21"/>
    </row>
    <row r="31" customFormat="false" ht="15" hidden="false" customHeight="false" outlineLevel="0" collapsed="false">
      <c r="A31" s="129" t="n">
        <v>25</v>
      </c>
      <c r="B31" s="91" t="s">
        <v>41</v>
      </c>
      <c r="C31" s="130" t="n">
        <v>337</v>
      </c>
      <c r="D31" s="130" t="n">
        <v>1988</v>
      </c>
      <c r="E31" s="26" t="n">
        <v>2452.37</v>
      </c>
      <c r="F31" s="26" t="n">
        <v>3.9</v>
      </c>
      <c r="G31" s="168"/>
      <c r="H31" s="26" t="n">
        <v>163.1</v>
      </c>
      <c r="I31" s="26" t="n">
        <v>49.77</v>
      </c>
      <c r="J31" s="131" t="n">
        <f aca="false">K31/D31</f>
        <v>3.51512575452716</v>
      </c>
      <c r="K31" s="132" t="n">
        <f aca="false">L31+M31+E31</f>
        <v>6988.07</v>
      </c>
      <c r="L31" s="132" t="n">
        <f aca="false">F31*1163</f>
        <v>4535.7</v>
      </c>
      <c r="M31" s="132" t="n">
        <f aca="false">G31*9.5</f>
        <v>0</v>
      </c>
      <c r="N31" s="19"/>
      <c r="O31" s="20"/>
      <c r="P31" s="21"/>
    </row>
    <row r="32" customFormat="false" ht="15" hidden="false" customHeight="false" outlineLevel="0" collapsed="false">
      <c r="A32" s="129" t="n">
        <v>26</v>
      </c>
      <c r="B32" s="91" t="s">
        <v>42</v>
      </c>
      <c r="C32" s="130" t="n">
        <v>209</v>
      </c>
      <c r="D32" s="130" t="n">
        <v>1514.6</v>
      </c>
      <c r="E32" s="26" t="n">
        <v>3981.56</v>
      </c>
      <c r="F32" s="26" t="n">
        <v>2.68</v>
      </c>
      <c r="G32" s="168"/>
      <c r="H32" s="26" t="n">
        <v>105.1</v>
      </c>
      <c r="I32" s="168"/>
      <c r="J32" s="131" t="n">
        <f aca="false">K32/D32</f>
        <v>4.68664994057837</v>
      </c>
      <c r="K32" s="132" t="n">
        <f aca="false">L32+M32+E32</f>
        <v>7098.4</v>
      </c>
      <c r="L32" s="132" t="n">
        <f aca="false">F32*1163</f>
        <v>3116.84</v>
      </c>
      <c r="M32" s="132" t="n">
        <f aca="false">G32*9.5</f>
        <v>0</v>
      </c>
      <c r="N32" s="19"/>
      <c r="O32" s="20"/>
      <c r="P32" s="21"/>
    </row>
    <row r="33" customFormat="false" ht="15" hidden="false" customHeight="false" outlineLevel="0" collapsed="false">
      <c r="A33" s="129" t="n">
        <v>27</v>
      </c>
      <c r="B33" s="91" t="s">
        <v>43</v>
      </c>
      <c r="C33" s="130" t="n">
        <v>315</v>
      </c>
      <c r="D33" s="130" t="n">
        <v>2129.7</v>
      </c>
      <c r="E33" s="26" t="n">
        <v>2673.29</v>
      </c>
      <c r="F33" s="134" t="n">
        <v>9.78</v>
      </c>
      <c r="G33" s="168"/>
      <c r="H33" s="26" t="n">
        <v>108.57</v>
      </c>
      <c r="I33" s="26" t="n">
        <v>62.28</v>
      </c>
      <c r="J33" s="131" t="n">
        <f aca="false">K33/D33</f>
        <v>6.59596656806123</v>
      </c>
      <c r="K33" s="132" t="n">
        <f aca="false">L33+M33+E33</f>
        <v>14047.43</v>
      </c>
      <c r="L33" s="132" t="n">
        <f aca="false">F33*1163</f>
        <v>11374.14</v>
      </c>
      <c r="M33" s="132" t="n">
        <f aca="false">G33*9.5</f>
        <v>0</v>
      </c>
      <c r="N33" s="19"/>
      <c r="O33" s="20"/>
      <c r="P33" s="21"/>
      <c r="S33" s="21"/>
    </row>
    <row r="34" customFormat="false" ht="15" hidden="false" customHeight="false" outlineLevel="0" collapsed="false">
      <c r="A34" s="129" t="n">
        <v>28</v>
      </c>
      <c r="B34" s="91" t="s">
        <v>44</v>
      </c>
      <c r="C34" s="130" t="n">
        <v>307</v>
      </c>
      <c r="D34" s="130" t="n">
        <v>1798.9</v>
      </c>
      <c r="E34" s="26" t="n">
        <v>1764.44</v>
      </c>
      <c r="F34" s="26" t="n">
        <v>8.34</v>
      </c>
      <c r="G34" s="168"/>
      <c r="H34" s="26" t="n">
        <v>49.16</v>
      </c>
      <c r="I34" s="168"/>
      <c r="J34" s="131" t="n">
        <f aca="false">K34/D34</f>
        <v>6.37270554227584</v>
      </c>
      <c r="K34" s="132" t="n">
        <f aca="false">L34+M34+E34</f>
        <v>11463.86</v>
      </c>
      <c r="L34" s="132" t="n">
        <f aca="false">F34*1163</f>
        <v>9699.42</v>
      </c>
      <c r="M34" s="132" t="n">
        <f aca="false">G34*9.5</f>
        <v>0</v>
      </c>
      <c r="N34" s="19"/>
      <c r="O34" s="20"/>
      <c r="P34" s="21"/>
    </row>
    <row r="35" customFormat="false" ht="15" hidden="false" customHeight="false" outlineLevel="0" collapsed="false">
      <c r="A35" s="129" t="n">
        <v>29</v>
      </c>
      <c r="B35" s="91" t="s">
        <v>45</v>
      </c>
      <c r="C35" s="130" t="n">
        <v>330</v>
      </c>
      <c r="D35" s="130" t="n">
        <v>2389.8</v>
      </c>
      <c r="E35" s="26" t="n">
        <v>4410.47</v>
      </c>
      <c r="F35" s="26" t="n">
        <v>3.95</v>
      </c>
      <c r="G35" s="168"/>
      <c r="H35" s="26" t="n">
        <v>91.62</v>
      </c>
      <c r="I35" s="26" t="n">
        <v>94.02</v>
      </c>
      <c r="J35" s="131" t="n">
        <f aca="false">K35/D35</f>
        <v>3.76781320612604</v>
      </c>
      <c r="K35" s="132" t="n">
        <f aca="false">L35+M35+E35</f>
        <v>9004.32</v>
      </c>
      <c r="L35" s="132" t="n">
        <f aca="false">F35*1163</f>
        <v>4593.85</v>
      </c>
      <c r="M35" s="132" t="n">
        <f aca="false">G35*9.5</f>
        <v>0</v>
      </c>
      <c r="N35" s="19"/>
      <c r="O35" s="20"/>
      <c r="P35" s="21"/>
    </row>
    <row r="36" customFormat="false" ht="15" hidden="false" customHeight="false" outlineLevel="0" collapsed="false">
      <c r="A36" s="129" t="n">
        <v>30</v>
      </c>
      <c r="B36" s="91" t="s">
        <v>46</v>
      </c>
      <c r="C36" s="130" t="n">
        <v>324</v>
      </c>
      <c r="D36" s="130" t="n">
        <v>2274.9</v>
      </c>
      <c r="E36" s="26" t="n">
        <v>2612.33</v>
      </c>
      <c r="F36" s="134" t="n">
        <v>8.62</v>
      </c>
      <c r="G36" s="168"/>
      <c r="H36" s="26" t="n">
        <v>97.08</v>
      </c>
      <c r="I36" s="26" t="n">
        <v>20.39</v>
      </c>
      <c r="J36" s="131" t="n">
        <f aca="false">K36/D36</f>
        <v>5.55514088531364</v>
      </c>
      <c r="K36" s="132" t="n">
        <f aca="false">L36+M36+E36</f>
        <v>12637.39</v>
      </c>
      <c r="L36" s="132" t="n">
        <f aca="false">F36*1163</f>
        <v>10025.06</v>
      </c>
      <c r="M36" s="132" t="n">
        <f aca="false">G36*9.5</f>
        <v>0</v>
      </c>
      <c r="N36" s="19"/>
      <c r="O36" s="20"/>
      <c r="P36" s="21"/>
    </row>
    <row r="37" customFormat="false" ht="15" hidden="false" customHeight="false" outlineLevel="0" collapsed="false">
      <c r="A37" s="129" t="n">
        <v>31</v>
      </c>
      <c r="B37" s="91" t="s">
        <v>47</v>
      </c>
      <c r="C37" s="130" t="n">
        <v>124</v>
      </c>
      <c r="D37" s="130" t="n">
        <v>1098.2</v>
      </c>
      <c r="E37" s="26" t="n">
        <v>1212.65</v>
      </c>
      <c r="F37" s="26" t="n">
        <v>4.47</v>
      </c>
      <c r="G37" s="168"/>
      <c r="H37" s="26" t="n">
        <v>32.84</v>
      </c>
      <c r="I37" s="26" t="n">
        <v>15.48</v>
      </c>
      <c r="J37" s="131" t="n">
        <f aca="false">K37/D37</f>
        <v>5.83797122564196</v>
      </c>
      <c r="K37" s="132" t="n">
        <f aca="false">L37+M37+E37</f>
        <v>6411.26</v>
      </c>
      <c r="L37" s="132" t="n">
        <f aca="false">F37*1163</f>
        <v>5198.61</v>
      </c>
      <c r="M37" s="132" t="n">
        <f aca="false">G37*9.5</f>
        <v>0</v>
      </c>
      <c r="N37" s="19"/>
      <c r="O37" s="20"/>
      <c r="P37" s="21"/>
    </row>
    <row r="38" customFormat="false" ht="15" hidden="false" customHeight="false" outlineLevel="0" collapsed="false">
      <c r="A38" s="129" t="n">
        <v>32</v>
      </c>
      <c r="B38" s="91" t="s">
        <v>48</v>
      </c>
      <c r="C38" s="130" t="n">
        <v>364</v>
      </c>
      <c r="D38" s="130" t="n">
        <v>2103.2</v>
      </c>
      <c r="E38" s="26" t="n">
        <v>2728.04</v>
      </c>
      <c r="F38" s="26" t="n">
        <v>8.3</v>
      </c>
      <c r="G38" s="168"/>
      <c r="H38" s="26" t="n">
        <v>97.82</v>
      </c>
      <c r="I38" s="26" t="n">
        <v>37.04</v>
      </c>
      <c r="J38" s="131" t="n">
        <f aca="false">K38/D38</f>
        <v>5.88671548117155</v>
      </c>
      <c r="K38" s="132" t="n">
        <f aca="false">L38+M38+E38</f>
        <v>12380.94</v>
      </c>
      <c r="L38" s="132" t="n">
        <f aca="false">F38*1163</f>
        <v>9652.9</v>
      </c>
      <c r="M38" s="132" t="n">
        <f aca="false">G38*9.5</f>
        <v>0</v>
      </c>
      <c r="N38" s="19"/>
      <c r="O38" s="20"/>
      <c r="P38" s="21"/>
      <c r="S38" s="28"/>
    </row>
    <row r="39" customFormat="false" ht="15" hidden="false" customHeight="false" outlineLevel="0" collapsed="false">
      <c r="A39" s="129" t="n">
        <v>33</v>
      </c>
      <c r="B39" s="91" t="s">
        <v>49</v>
      </c>
      <c r="C39" s="130" t="n">
        <v>378</v>
      </c>
      <c r="D39" s="130" t="n">
        <v>2104</v>
      </c>
      <c r="E39" s="26" t="n">
        <v>3885.17</v>
      </c>
      <c r="F39" s="134" t="n">
        <v>5.05</v>
      </c>
      <c r="G39" s="168"/>
      <c r="H39" s="26" t="n">
        <v>60.98</v>
      </c>
      <c r="I39" s="26" t="n">
        <v>68.88</v>
      </c>
      <c r="J39" s="131" t="n">
        <f aca="false">K39/D39</f>
        <v>4.63798479087452</v>
      </c>
      <c r="K39" s="132" t="n">
        <f aca="false">L39+M39+E39</f>
        <v>9758.32</v>
      </c>
      <c r="L39" s="132" t="n">
        <f aca="false">F39*1163</f>
        <v>5873.15</v>
      </c>
      <c r="M39" s="132" t="n">
        <f aca="false">G39*9.5</f>
        <v>0</v>
      </c>
      <c r="N39" s="19"/>
      <c r="O39" s="20"/>
      <c r="P39" s="21"/>
    </row>
    <row r="40" customFormat="false" ht="15" hidden="false" customHeight="false" outlineLevel="0" collapsed="false">
      <c r="A40" s="129" t="n">
        <v>34</v>
      </c>
      <c r="B40" s="91" t="s">
        <v>50</v>
      </c>
      <c r="C40" s="130" t="n">
        <v>54</v>
      </c>
      <c r="D40" s="130" t="n">
        <v>1066.2</v>
      </c>
      <c r="E40" s="26" t="n">
        <v>4631.25</v>
      </c>
      <c r="F40" s="26" t="n">
        <v>2.9</v>
      </c>
      <c r="G40" s="168"/>
      <c r="H40" s="168"/>
      <c r="I40" s="168"/>
      <c r="J40" s="131" t="n">
        <f aca="false">K40/D40</f>
        <v>7.5069874320015</v>
      </c>
      <c r="K40" s="132" t="n">
        <f aca="false">L40+M40+E40</f>
        <v>8003.95</v>
      </c>
      <c r="L40" s="132" t="n">
        <f aca="false">F40*1163</f>
        <v>3372.7</v>
      </c>
      <c r="M40" s="132" t="n">
        <f aca="false">G40*9.5</f>
        <v>0</v>
      </c>
      <c r="N40" s="19"/>
      <c r="O40" s="20"/>
      <c r="P40" s="21"/>
      <c r="S40" s="28"/>
    </row>
    <row r="41" customFormat="false" ht="15" hidden="false" customHeight="false" outlineLevel="0" collapsed="false">
      <c r="A41" s="129" t="n">
        <v>35</v>
      </c>
      <c r="B41" s="91" t="s">
        <v>51</v>
      </c>
      <c r="C41" s="130" t="n">
        <v>43</v>
      </c>
      <c r="D41" s="130" t="n">
        <v>550</v>
      </c>
      <c r="E41" s="26" t="n">
        <v>1532.46</v>
      </c>
      <c r="F41" s="198"/>
      <c r="G41" s="26" t="n">
        <v>306.58</v>
      </c>
      <c r="H41" s="26" t="n">
        <v>27.13</v>
      </c>
      <c r="I41" s="168"/>
      <c r="J41" s="131" t="n">
        <f aca="false">K41/D41</f>
        <v>8.08176363636364</v>
      </c>
      <c r="K41" s="132" t="n">
        <f aca="false">L41+M41+E41</f>
        <v>4444.97</v>
      </c>
      <c r="L41" s="132" t="n">
        <f aca="false">F41*1163</f>
        <v>0</v>
      </c>
      <c r="M41" s="132" t="n">
        <f aca="false">G41*9.5</f>
        <v>2912.51</v>
      </c>
      <c r="N41" s="19"/>
      <c r="O41" s="20"/>
      <c r="P41" s="21"/>
    </row>
    <row r="42" customFormat="false" ht="15" hidden="false" customHeight="false" outlineLevel="0" collapsed="false">
      <c r="A42" s="129" t="n">
        <v>36</v>
      </c>
      <c r="B42" s="91" t="s">
        <v>52</v>
      </c>
      <c r="C42" s="130" t="n">
        <v>382</v>
      </c>
      <c r="D42" s="130" t="n">
        <v>2436.4</v>
      </c>
      <c r="E42" s="26" t="n">
        <v>3534.07</v>
      </c>
      <c r="F42" s="134" t="n">
        <v>8.63</v>
      </c>
      <c r="G42" s="168"/>
      <c r="H42" s="26" t="n">
        <v>192.48</v>
      </c>
      <c r="I42" s="26" t="n">
        <v>47.6</v>
      </c>
      <c r="J42" s="131" t="n">
        <f aca="false">K42/D42</f>
        <v>5.57000492529962</v>
      </c>
      <c r="K42" s="132" t="n">
        <f aca="false">L42+M42+E42</f>
        <v>13570.76</v>
      </c>
      <c r="L42" s="132" t="n">
        <f aca="false">F42*1163</f>
        <v>10036.69</v>
      </c>
      <c r="M42" s="132" t="n">
        <f aca="false">G42*9.5</f>
        <v>0</v>
      </c>
      <c r="N42" s="19"/>
      <c r="O42" s="20"/>
      <c r="P42" s="21"/>
    </row>
    <row r="43" customFormat="false" ht="15" hidden="false" customHeight="false" outlineLevel="0" collapsed="false">
      <c r="A43" s="129" t="n">
        <v>37</v>
      </c>
      <c r="B43" s="91" t="s">
        <v>53</v>
      </c>
      <c r="C43" s="130" t="n">
        <v>551</v>
      </c>
      <c r="D43" s="130" t="n">
        <v>2462.1</v>
      </c>
      <c r="E43" s="26" t="n">
        <v>4152.05</v>
      </c>
      <c r="F43" s="26" t="n">
        <v>8.87</v>
      </c>
      <c r="G43" s="168"/>
      <c r="H43" s="26" t="n">
        <v>117.87</v>
      </c>
      <c r="I43" s="26" t="n">
        <v>107.6</v>
      </c>
      <c r="J43" s="131" t="n">
        <f aca="false">K43/D43</f>
        <v>5.87622761057634</v>
      </c>
      <c r="K43" s="132" t="n">
        <f aca="false">L43+M43+E43</f>
        <v>14467.86</v>
      </c>
      <c r="L43" s="132" t="n">
        <f aca="false">F43*1163</f>
        <v>10315.81</v>
      </c>
      <c r="M43" s="132" t="n">
        <f aca="false">G43*9.5</f>
        <v>0</v>
      </c>
      <c r="N43" s="19"/>
      <c r="O43" s="20"/>
      <c r="P43" s="21"/>
    </row>
    <row r="44" customFormat="false" ht="15" hidden="false" customHeight="false" outlineLevel="0" collapsed="false">
      <c r="A44" s="129" t="n">
        <v>38</v>
      </c>
      <c r="B44" s="91" t="s">
        <v>54</v>
      </c>
      <c r="C44" s="130" t="n">
        <v>213</v>
      </c>
      <c r="D44" s="130" t="n">
        <v>2044.3</v>
      </c>
      <c r="E44" s="26" t="n">
        <v>5625.76</v>
      </c>
      <c r="F44" s="26" t="n">
        <v>7.74</v>
      </c>
      <c r="G44" s="168"/>
      <c r="H44" s="74" t="n">
        <v>134</v>
      </c>
      <c r="I44" s="26" t="n">
        <v>3.92</v>
      </c>
      <c r="J44" s="131" t="n">
        <f aca="false">K44/D44</f>
        <v>7.15520226972558</v>
      </c>
      <c r="K44" s="132" t="n">
        <f aca="false">L44+M44+E44</f>
        <v>14627.38</v>
      </c>
      <c r="L44" s="132" t="n">
        <f aca="false">F44*1163</f>
        <v>9001.62</v>
      </c>
      <c r="M44" s="132" t="n">
        <f aca="false">G44*9.5</f>
        <v>0</v>
      </c>
      <c r="N44" s="19"/>
      <c r="O44" s="20"/>
      <c r="P44" s="21"/>
    </row>
    <row r="45" customFormat="false" ht="15" hidden="false" customHeight="false" outlineLevel="0" collapsed="false">
      <c r="A45" s="129" t="n">
        <v>39</v>
      </c>
      <c r="B45" s="91" t="s">
        <v>55</v>
      </c>
      <c r="C45" s="130" t="n">
        <v>359</v>
      </c>
      <c r="D45" s="130" t="n">
        <v>2319.2</v>
      </c>
      <c r="E45" s="26" t="n">
        <v>3197.21</v>
      </c>
      <c r="F45" s="134" t="n">
        <v>7.41</v>
      </c>
      <c r="G45" s="168"/>
      <c r="H45" s="26" t="n">
        <v>174.72</v>
      </c>
      <c r="I45" s="74" t="n">
        <v>183.09</v>
      </c>
      <c r="J45" s="131" t="n">
        <f aca="false">K45/D45</f>
        <v>5.09444636081407</v>
      </c>
      <c r="K45" s="132" t="n">
        <f aca="false">L45+M45+E45</f>
        <v>11815.04</v>
      </c>
      <c r="L45" s="132" t="n">
        <f aca="false">F45*1163</f>
        <v>8617.83</v>
      </c>
      <c r="M45" s="132" t="n">
        <f aca="false">G45*9.5</f>
        <v>0</v>
      </c>
      <c r="N45" s="19"/>
      <c r="O45" s="20"/>
      <c r="P45" s="21"/>
    </row>
    <row r="46" customFormat="false" ht="15" hidden="false" customHeight="false" outlineLevel="0" collapsed="false">
      <c r="A46" s="129" t="n">
        <v>40</v>
      </c>
      <c r="B46" s="91" t="s">
        <v>56</v>
      </c>
      <c r="C46" s="130" t="n">
        <v>185</v>
      </c>
      <c r="D46" s="130" t="n">
        <v>1099.3</v>
      </c>
      <c r="E46" s="26" t="n">
        <v>2459.45</v>
      </c>
      <c r="F46" s="198"/>
      <c r="G46" s="168"/>
      <c r="H46" s="26" t="n">
        <v>39.88</v>
      </c>
      <c r="I46" s="168"/>
      <c r="J46" s="131" t="n">
        <f aca="false">K46/D46</f>
        <v>2.23728736468662</v>
      </c>
      <c r="K46" s="132" t="n">
        <f aca="false">L46+M46+E46</f>
        <v>2459.45</v>
      </c>
      <c r="L46" s="132" t="n">
        <f aca="false">F46*1163</f>
        <v>0</v>
      </c>
      <c r="M46" s="132" t="n">
        <f aca="false">G46*9.5</f>
        <v>0</v>
      </c>
      <c r="N46" s="19"/>
      <c r="O46" s="20"/>
      <c r="P46" s="21"/>
    </row>
    <row r="47" customFormat="false" ht="15" hidden="false" customHeight="false" outlineLevel="0" collapsed="false">
      <c r="A47" s="129" t="n">
        <v>41</v>
      </c>
      <c r="B47" s="91" t="s">
        <v>57</v>
      </c>
      <c r="C47" s="130" t="n">
        <v>307</v>
      </c>
      <c r="D47" s="130" t="n">
        <v>2129.7</v>
      </c>
      <c r="E47" s="26" t="n">
        <v>3225.22</v>
      </c>
      <c r="F47" s="26" t="n">
        <v>6.27</v>
      </c>
      <c r="G47" s="168"/>
      <c r="H47" s="26" t="n">
        <v>173.93</v>
      </c>
      <c r="I47" s="26" t="n">
        <v>58.83</v>
      </c>
      <c r="J47" s="131" t="n">
        <f aca="false">K47/D47</f>
        <v>4.93836221064</v>
      </c>
      <c r="K47" s="132" t="n">
        <f aca="false">L47+M47+E47</f>
        <v>10517.23</v>
      </c>
      <c r="L47" s="132" t="n">
        <f aca="false">F47*1163</f>
        <v>7292.01</v>
      </c>
      <c r="M47" s="132" t="n">
        <f aca="false">G47*9.5</f>
        <v>0</v>
      </c>
      <c r="N47" s="19"/>
      <c r="O47" s="20"/>
      <c r="P47" s="21"/>
    </row>
    <row r="48" customFormat="false" ht="15" hidden="false" customHeight="false" outlineLevel="0" collapsed="false">
      <c r="A48" s="129" t="n">
        <v>42</v>
      </c>
      <c r="B48" s="91" t="s">
        <v>58</v>
      </c>
      <c r="C48" s="130" t="n">
        <v>228</v>
      </c>
      <c r="D48" s="130" t="n">
        <v>1413.6</v>
      </c>
      <c r="E48" s="26" t="n">
        <v>3343.76</v>
      </c>
      <c r="F48" s="168"/>
      <c r="G48" s="168"/>
      <c r="H48" s="26" t="n">
        <v>60.87</v>
      </c>
      <c r="I48" s="168"/>
      <c r="J48" s="131" t="n">
        <f aca="false">K48/D48</f>
        <v>2.36542161856254</v>
      </c>
      <c r="K48" s="132" t="n">
        <f aca="false">L48+M48+E48</f>
        <v>3343.76</v>
      </c>
      <c r="L48" s="132" t="n">
        <f aca="false">F48*1163</f>
        <v>0</v>
      </c>
      <c r="M48" s="132" t="n">
        <f aca="false">G48*9.5</f>
        <v>0</v>
      </c>
      <c r="N48" s="19"/>
      <c r="O48" s="20"/>
      <c r="P48" s="21"/>
    </row>
    <row r="49" customFormat="false" ht="15" hidden="false" customHeight="false" outlineLevel="0" collapsed="false">
      <c r="A49" s="129" t="n">
        <v>43</v>
      </c>
      <c r="B49" s="91" t="s">
        <v>59</v>
      </c>
      <c r="C49" s="130" t="n">
        <v>207</v>
      </c>
      <c r="D49" s="130" t="n">
        <v>896.8</v>
      </c>
      <c r="E49" s="26" t="n">
        <v>4399.83</v>
      </c>
      <c r="F49" s="198"/>
      <c r="G49" s="168"/>
      <c r="H49" s="26" t="n">
        <v>79.5</v>
      </c>
      <c r="I49" s="198"/>
      <c r="J49" s="131" t="n">
        <f aca="false">K49/D49</f>
        <v>4.90614406779661</v>
      </c>
      <c r="K49" s="132" t="n">
        <f aca="false">L49+M49+E49</f>
        <v>4399.83</v>
      </c>
      <c r="L49" s="132" t="n">
        <f aca="false">F49*1163</f>
        <v>0</v>
      </c>
      <c r="M49" s="132" t="n">
        <f aca="false">G49*9.5</f>
        <v>0</v>
      </c>
      <c r="N49" s="19"/>
      <c r="O49" s="20"/>
      <c r="P49" s="21"/>
    </row>
    <row r="50" customFormat="false" ht="15" hidden="false" customHeight="false" outlineLevel="0" collapsed="false">
      <c r="A50" s="129" t="n">
        <v>44</v>
      </c>
      <c r="B50" s="91" t="s">
        <v>60</v>
      </c>
      <c r="C50" s="130" t="n">
        <v>450</v>
      </c>
      <c r="D50" s="130" t="n">
        <v>2462.18</v>
      </c>
      <c r="E50" s="26" t="n">
        <v>4717.99</v>
      </c>
      <c r="F50" s="26" t="n">
        <v>5.3</v>
      </c>
      <c r="G50" s="168"/>
      <c r="H50" s="26" t="n">
        <v>109.03</v>
      </c>
      <c r="I50" s="74" t="n">
        <v>55.15</v>
      </c>
      <c r="J50" s="131" t="n">
        <f aca="false">K50/D50</f>
        <v>4.41961595009301</v>
      </c>
      <c r="K50" s="132" t="n">
        <f aca="false">L50+M50+E50</f>
        <v>10881.89</v>
      </c>
      <c r="L50" s="132" t="n">
        <f aca="false">F50*1163</f>
        <v>6163.9</v>
      </c>
      <c r="M50" s="132" t="n">
        <f aca="false">G50*9.5</f>
        <v>0</v>
      </c>
      <c r="N50" s="19"/>
      <c r="O50" s="20"/>
      <c r="P50" s="21"/>
    </row>
    <row r="51" customFormat="false" ht="15" hidden="false" customHeight="false" outlineLevel="0" collapsed="false">
      <c r="A51" s="129" t="n">
        <v>45</v>
      </c>
      <c r="B51" s="91" t="s">
        <v>61</v>
      </c>
      <c r="C51" s="130" t="n">
        <v>220</v>
      </c>
      <c r="D51" s="130" t="n">
        <v>1330</v>
      </c>
      <c r="E51" s="26" t="n">
        <v>2686.15</v>
      </c>
      <c r="F51" s="168"/>
      <c r="G51" s="168"/>
      <c r="H51" s="26" t="n">
        <v>94.4</v>
      </c>
      <c r="I51" s="168"/>
      <c r="J51" s="131" t="n">
        <f aca="false">K51/D51</f>
        <v>2.01966165413534</v>
      </c>
      <c r="K51" s="132" t="n">
        <f aca="false">L51+M51+E51</f>
        <v>2686.15</v>
      </c>
      <c r="L51" s="132" t="n">
        <f aca="false">F51*1163</f>
        <v>0</v>
      </c>
      <c r="M51" s="132" t="n">
        <f aca="false">G51*9.5</f>
        <v>0</v>
      </c>
      <c r="N51" s="19"/>
      <c r="O51" s="20"/>
      <c r="P51" s="21"/>
    </row>
    <row r="52" customFormat="false" ht="15" hidden="false" customHeight="false" outlineLevel="0" collapsed="false">
      <c r="A52" s="129" t="n">
        <v>46</v>
      </c>
      <c r="B52" s="91" t="s">
        <v>62</v>
      </c>
      <c r="C52" s="130" t="n">
        <v>350</v>
      </c>
      <c r="D52" s="130" t="n">
        <v>2831.4</v>
      </c>
      <c r="E52" s="26" t="n">
        <v>5259.3</v>
      </c>
      <c r="F52" s="26" t="n">
        <v>14</v>
      </c>
      <c r="G52" s="168"/>
      <c r="H52" s="26" t="n">
        <v>96.03</v>
      </c>
      <c r="I52" s="26" t="n">
        <v>35.95</v>
      </c>
      <c r="J52" s="131" t="n">
        <f aca="false">K52/D52</f>
        <v>7.60800310800311</v>
      </c>
      <c r="K52" s="132" t="n">
        <f aca="false">L52+M52+E52</f>
        <v>21541.3</v>
      </c>
      <c r="L52" s="132" t="n">
        <f aca="false">F52*1163</f>
        <v>16282</v>
      </c>
      <c r="M52" s="132" t="n">
        <f aca="false">G52*9.5</f>
        <v>0</v>
      </c>
      <c r="N52" s="19"/>
      <c r="O52" s="20"/>
      <c r="P52" s="21"/>
    </row>
    <row r="53" customFormat="false" ht="15" hidden="false" customHeight="false" outlineLevel="0" collapsed="false">
      <c r="A53" s="129" t="n">
        <v>47</v>
      </c>
      <c r="B53" s="91" t="s">
        <v>63</v>
      </c>
      <c r="C53" s="130" t="n">
        <v>320</v>
      </c>
      <c r="D53" s="130" t="n">
        <v>1642.5</v>
      </c>
      <c r="E53" s="26" t="n">
        <v>3847.87</v>
      </c>
      <c r="F53" s="198"/>
      <c r="G53" s="168"/>
      <c r="H53" s="26" t="n">
        <v>120.36</v>
      </c>
      <c r="I53" s="168"/>
      <c r="J53" s="131" t="n">
        <f aca="false">K53/D53</f>
        <v>2.34269101978691</v>
      </c>
      <c r="K53" s="132" t="n">
        <f aca="false">L53+M53+E53</f>
        <v>3847.87</v>
      </c>
      <c r="L53" s="132" t="n">
        <f aca="false">F53*1163</f>
        <v>0</v>
      </c>
      <c r="M53" s="132" t="n">
        <f aca="false">G53*9.5</f>
        <v>0</v>
      </c>
      <c r="N53" s="19"/>
      <c r="O53" s="20"/>
      <c r="P53" s="21"/>
    </row>
    <row r="54" customFormat="false" ht="15" hidden="false" customHeight="false" outlineLevel="0" collapsed="false">
      <c r="A54" s="129" t="n">
        <v>48</v>
      </c>
      <c r="B54" s="91" t="s">
        <v>64</v>
      </c>
      <c r="C54" s="130" t="n">
        <v>464</v>
      </c>
      <c r="D54" s="130" t="n">
        <v>2437.4</v>
      </c>
      <c r="E54" s="26" t="n">
        <v>3722.13</v>
      </c>
      <c r="F54" s="168"/>
      <c r="G54" s="168"/>
      <c r="H54" s="26" t="n">
        <v>131.58</v>
      </c>
      <c r="I54" s="26" t="n">
        <v>101.65</v>
      </c>
      <c r="J54" s="131" t="n">
        <f aca="false">K54/D54</f>
        <v>1.52709034216788</v>
      </c>
      <c r="K54" s="132" t="n">
        <f aca="false">L54+M54+E54</f>
        <v>3722.13</v>
      </c>
      <c r="L54" s="132" t="n">
        <f aca="false">F54*1163</f>
        <v>0</v>
      </c>
      <c r="M54" s="132" t="n">
        <f aca="false">G54*9.5</f>
        <v>0</v>
      </c>
      <c r="N54" s="19"/>
      <c r="O54" s="20"/>
      <c r="P54" s="21"/>
    </row>
    <row r="55" customFormat="false" ht="15" hidden="false" customHeight="false" outlineLevel="0" collapsed="false">
      <c r="A55" s="129" t="n">
        <v>49</v>
      </c>
      <c r="B55" s="91" t="s">
        <v>65</v>
      </c>
      <c r="C55" s="130" t="n">
        <v>117</v>
      </c>
      <c r="D55" s="130" t="n">
        <v>966</v>
      </c>
      <c r="E55" s="26" t="n">
        <v>1936.57</v>
      </c>
      <c r="F55" s="26" t="n">
        <v>1.59</v>
      </c>
      <c r="G55" s="168"/>
      <c r="H55" s="172"/>
      <c r="I55" s="168"/>
      <c r="J55" s="131" t="n">
        <f aca="false">K55/D55</f>
        <v>3.91898550724638</v>
      </c>
      <c r="K55" s="132" t="n">
        <f aca="false">L55+M55+E55</f>
        <v>3785.74</v>
      </c>
      <c r="L55" s="132" t="n">
        <f aca="false">F55*1163</f>
        <v>1849.17</v>
      </c>
      <c r="M55" s="132" t="n">
        <f aca="false">G55*9.5</f>
        <v>0</v>
      </c>
      <c r="N55" s="19"/>
      <c r="O55" s="20"/>
      <c r="P55" s="21"/>
    </row>
    <row r="56" customFormat="false" ht="15" hidden="false" customHeight="false" outlineLevel="0" collapsed="false">
      <c r="A56" s="137"/>
      <c r="B56" s="138" t="s">
        <v>66</v>
      </c>
      <c r="C56" s="139" t="n">
        <f aca="false">SUM(C7:C55)</f>
        <v>13220</v>
      </c>
      <c r="D56" s="139" t="n">
        <f aca="false">SUM(D7:D55)</f>
        <v>82573.62</v>
      </c>
      <c r="E56" s="140" t="n">
        <f aca="false">SUM(E7:E55)</f>
        <v>154856.3</v>
      </c>
      <c r="F56" s="140" t="n">
        <f aca="false">SUM(F7:F55)</f>
        <v>238.81</v>
      </c>
      <c r="G56" s="140" t="n">
        <f aca="false">SUM(G7:G55)</f>
        <v>2408.9</v>
      </c>
      <c r="H56" s="140" t="n">
        <f aca="false">SUM(H7:H55)</f>
        <v>4469.32</v>
      </c>
      <c r="I56" s="140" t="n">
        <f aca="false">SUM(I7:I55)</f>
        <v>1752.77</v>
      </c>
      <c r="J56" s="141"/>
      <c r="K56" s="142"/>
      <c r="L56" s="142"/>
      <c r="M56" s="142"/>
      <c r="N56" s="19"/>
      <c r="O56" s="20"/>
      <c r="P56" s="21"/>
    </row>
    <row r="57" customFormat="false" ht="15" hidden="false" customHeight="false" outlineLevel="0" collapsed="false">
      <c r="A57" s="143"/>
      <c r="B57" s="138" t="s">
        <v>67</v>
      </c>
      <c r="C57" s="139"/>
      <c r="D57" s="139"/>
      <c r="E57" s="140"/>
      <c r="F57" s="140"/>
      <c r="G57" s="140"/>
      <c r="H57" s="140"/>
      <c r="I57" s="140"/>
      <c r="J57" s="144" t="n">
        <f aca="false">SUM(J7:J55)/49</f>
        <v>5.81975150909117</v>
      </c>
      <c r="K57" s="142"/>
      <c r="L57" s="142"/>
      <c r="M57" s="142"/>
      <c r="N57" s="19"/>
      <c r="O57" s="20"/>
      <c r="P57" s="21"/>
    </row>
    <row r="58" customFormat="false" ht="15" hidden="false" customHeight="false" outlineLevel="0" collapsed="false">
      <c r="A58" s="125"/>
      <c r="B58" s="125"/>
      <c r="C58" s="125"/>
      <c r="D58" s="125"/>
      <c r="E58" s="124"/>
      <c r="F58" s="124"/>
      <c r="G58" s="124"/>
      <c r="H58" s="124"/>
      <c r="I58" s="124"/>
      <c r="J58" s="124"/>
      <c r="K58" s="124"/>
      <c r="L58" s="124"/>
      <c r="M58" s="124"/>
      <c r="N58" s="19"/>
      <c r="O58" s="20"/>
      <c r="P58" s="21"/>
    </row>
    <row r="59" customFormat="false" ht="15" hidden="false" customHeight="false" outlineLevel="0" collapsed="false">
      <c r="A59" s="125"/>
      <c r="B59" s="125"/>
      <c r="C59" s="125"/>
      <c r="D59" s="125"/>
      <c r="E59" s="124"/>
      <c r="F59" s="124"/>
      <c r="G59" s="124"/>
      <c r="H59" s="124"/>
      <c r="I59" s="124"/>
      <c r="J59" s="124"/>
      <c r="K59" s="124"/>
      <c r="L59" s="124"/>
      <c r="M59" s="124"/>
      <c r="N59" s="19"/>
      <c r="O59" s="20"/>
      <c r="P59" s="21"/>
    </row>
    <row r="60" customFormat="false" ht="13.5" hidden="false" customHeight="true" outlineLevel="0" collapsed="false">
      <c r="A60" s="126" t="s">
        <v>1</v>
      </c>
      <c r="B60" s="127" t="s">
        <v>2</v>
      </c>
      <c r="C60" s="127" t="s">
        <v>3</v>
      </c>
      <c r="D60" s="127" t="s">
        <v>4</v>
      </c>
      <c r="E60" s="126" t="s">
        <v>5</v>
      </c>
      <c r="F60" s="126"/>
      <c r="G60" s="126"/>
      <c r="H60" s="126"/>
      <c r="I60" s="126"/>
      <c r="J60" s="127" t="s">
        <v>6</v>
      </c>
      <c r="K60" s="127" t="s">
        <v>7</v>
      </c>
      <c r="L60" s="127"/>
      <c r="M60" s="127"/>
      <c r="N60" s="19"/>
      <c r="O60" s="20"/>
      <c r="P60" s="21"/>
    </row>
    <row r="61" customFormat="false" ht="35.05" hidden="false" customHeight="false" outlineLevel="0" collapsed="false">
      <c r="A61" s="126"/>
      <c r="B61" s="127"/>
      <c r="C61" s="127"/>
      <c r="D61" s="127"/>
      <c r="E61" s="126" t="s">
        <v>8</v>
      </c>
      <c r="F61" s="126" t="s">
        <v>9</v>
      </c>
      <c r="G61" s="126" t="s">
        <v>10</v>
      </c>
      <c r="H61" s="126" t="s">
        <v>11</v>
      </c>
      <c r="I61" s="126" t="s">
        <v>12</v>
      </c>
      <c r="J61" s="127"/>
      <c r="K61" s="127" t="s">
        <v>13</v>
      </c>
      <c r="L61" s="127" t="s">
        <v>14</v>
      </c>
      <c r="M61" s="127" t="s">
        <v>15</v>
      </c>
      <c r="N61" s="19"/>
      <c r="O61" s="20"/>
      <c r="P61" s="21"/>
    </row>
    <row r="62" customFormat="false" ht="13.5" hidden="false" customHeight="true" outlineLevel="0" collapsed="false">
      <c r="A62" s="128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9"/>
      <c r="O62" s="20"/>
      <c r="P62" s="21"/>
      <c r="Q62" s="1"/>
      <c r="R62" s="1"/>
      <c r="S62" s="1"/>
    </row>
    <row r="63" customFormat="false" ht="15" hidden="false" customHeight="false" outlineLevel="0" collapsed="false">
      <c r="A63" s="129" t="n">
        <v>1</v>
      </c>
      <c r="B63" s="91" t="s">
        <v>69</v>
      </c>
      <c r="C63" s="130" t="n">
        <v>334</v>
      </c>
      <c r="D63" s="130" t="n">
        <v>495</v>
      </c>
      <c r="E63" s="26" t="n">
        <v>4671.92</v>
      </c>
      <c r="F63" s="168"/>
      <c r="G63" s="26" t="n">
        <v>2629.49</v>
      </c>
      <c r="H63" s="26" t="n">
        <v>105.66</v>
      </c>
      <c r="I63" s="168"/>
      <c r="J63" s="131" t="n">
        <f aca="false">K63/D63</f>
        <v>59.9031818181818</v>
      </c>
      <c r="K63" s="132" t="n">
        <f aca="false">L63+M63+E63</f>
        <v>29652.075</v>
      </c>
      <c r="L63" s="132" t="n">
        <f aca="false">F63*1163</f>
        <v>0</v>
      </c>
      <c r="M63" s="132" t="n">
        <f aca="false">G63*9.5</f>
        <v>24980.155</v>
      </c>
      <c r="N63" s="19"/>
      <c r="O63" s="20"/>
      <c r="P63" s="21"/>
    </row>
    <row r="64" customFormat="false" ht="27.75" hidden="false" customHeight="true" outlineLevel="0" collapsed="false">
      <c r="A64" s="129" t="n">
        <v>2</v>
      </c>
      <c r="B64" s="91" t="s">
        <v>70</v>
      </c>
      <c r="C64" s="130" t="n">
        <v>110</v>
      </c>
      <c r="D64" s="130" t="n">
        <v>526.3</v>
      </c>
      <c r="E64" s="26" t="n">
        <v>1933.03</v>
      </c>
      <c r="F64" s="26" t="n">
        <v>0.04</v>
      </c>
      <c r="G64" s="168"/>
      <c r="H64" s="26" t="n">
        <v>23.67</v>
      </c>
      <c r="I64" s="168"/>
      <c r="J64" s="131" t="n">
        <f aca="false">K64/D64</f>
        <v>3.76125783773513</v>
      </c>
      <c r="K64" s="132" t="n">
        <f aca="false">L64+M64+E64</f>
        <v>1979.55</v>
      </c>
      <c r="L64" s="132" t="n">
        <f aca="false">F64*1163</f>
        <v>46.52</v>
      </c>
      <c r="M64" s="132" t="n">
        <f aca="false">G64*9.5</f>
        <v>0</v>
      </c>
      <c r="N64" s="19"/>
      <c r="O64" s="20"/>
      <c r="P64" s="21"/>
    </row>
    <row r="65" customFormat="false" ht="15" hidden="false" customHeight="false" outlineLevel="0" collapsed="false">
      <c r="A65" s="129" t="n">
        <v>3</v>
      </c>
      <c r="B65" s="91" t="s">
        <v>71</v>
      </c>
      <c r="C65" s="130" t="n">
        <v>601</v>
      </c>
      <c r="D65" s="130" t="n">
        <v>1812.7</v>
      </c>
      <c r="E65" s="26" t="n">
        <v>375.17</v>
      </c>
      <c r="F65" s="26" t="n">
        <v>9.63</v>
      </c>
      <c r="G65" s="168"/>
      <c r="H65" s="26" t="n">
        <v>4.52</v>
      </c>
      <c r="I65" s="168"/>
      <c r="J65" s="131" t="n">
        <f aca="false">K65/D65</f>
        <v>6.38542505654548</v>
      </c>
      <c r="K65" s="132" t="n">
        <f aca="false">L65+M65+E65</f>
        <v>11574.86</v>
      </c>
      <c r="L65" s="132" t="n">
        <f aca="false">F65*1163</f>
        <v>11199.69</v>
      </c>
      <c r="M65" s="132" t="n">
        <f aca="false">G65*9.5</f>
        <v>0</v>
      </c>
      <c r="N65" s="19"/>
      <c r="O65" s="20"/>
      <c r="P65" s="21"/>
    </row>
    <row r="66" customFormat="false" ht="15" hidden="false" customHeight="false" outlineLevel="0" collapsed="false">
      <c r="A66" s="129" t="n">
        <v>4</v>
      </c>
      <c r="B66" s="91" t="s">
        <v>72</v>
      </c>
      <c r="C66" s="130" t="n">
        <v>999</v>
      </c>
      <c r="D66" s="130" t="n">
        <v>4097.4</v>
      </c>
      <c r="E66" s="26" t="n">
        <v>1881.05</v>
      </c>
      <c r="F66" s="168"/>
      <c r="G66" s="168"/>
      <c r="H66" s="26" t="n">
        <v>90.03</v>
      </c>
      <c r="I66" s="168"/>
      <c r="J66" s="131" t="n">
        <f aca="false">K66/D66</f>
        <v>0.459083809244887</v>
      </c>
      <c r="K66" s="132" t="n">
        <f aca="false">L66+M66+E66</f>
        <v>1881.05</v>
      </c>
      <c r="L66" s="132" t="n">
        <f aca="false">F66*1163</f>
        <v>0</v>
      </c>
      <c r="M66" s="132" t="n">
        <f aca="false">G66*9.5</f>
        <v>0</v>
      </c>
      <c r="N66" s="19"/>
      <c r="O66" s="20"/>
      <c r="P66" s="21"/>
    </row>
    <row r="67" customFormat="false" ht="24" hidden="false" customHeight="true" outlineLevel="0" collapsed="false">
      <c r="A67" s="129" t="n">
        <v>5</v>
      </c>
      <c r="B67" s="91" t="s">
        <v>73</v>
      </c>
      <c r="C67" s="130" t="n">
        <v>687</v>
      </c>
      <c r="D67" s="130" t="n">
        <v>2717.99</v>
      </c>
      <c r="E67" s="26" t="n">
        <v>759.19</v>
      </c>
      <c r="F67" s="26" t="n">
        <v>14.39</v>
      </c>
      <c r="G67" s="168"/>
      <c r="H67" s="26" t="n">
        <v>40.42</v>
      </c>
      <c r="I67" s="168"/>
      <c r="J67" s="131" t="n">
        <f aca="false">K67/D67</f>
        <v>6.43665355648843</v>
      </c>
      <c r="K67" s="132" t="n">
        <f aca="false">L67+M67+E67</f>
        <v>17494.76</v>
      </c>
      <c r="L67" s="132" t="n">
        <f aca="false">F67*1163</f>
        <v>16735.57</v>
      </c>
      <c r="M67" s="132" t="n">
        <f aca="false">G67*9.5</f>
        <v>0</v>
      </c>
      <c r="N67" s="19"/>
      <c r="O67" s="20"/>
      <c r="P67" s="21"/>
    </row>
    <row r="68" customFormat="false" ht="15" hidden="false" customHeight="false" outlineLevel="0" collapsed="false">
      <c r="A68" s="129" t="n">
        <v>6</v>
      </c>
      <c r="B68" s="91" t="s">
        <v>74</v>
      </c>
      <c r="C68" s="130" t="n">
        <v>26</v>
      </c>
      <c r="D68" s="130" t="n">
        <v>455.1</v>
      </c>
      <c r="E68" s="26" t="n">
        <v>433.48</v>
      </c>
      <c r="F68" s="198"/>
      <c r="G68" s="168"/>
      <c r="H68" s="26" t="n">
        <v>9.1</v>
      </c>
      <c r="I68" s="168"/>
      <c r="J68" s="131" t="n">
        <f aca="false">K68/D68</f>
        <v>0.952493957372006</v>
      </c>
      <c r="K68" s="132" t="n">
        <f aca="false">L68+M68+E68</f>
        <v>433.48</v>
      </c>
      <c r="L68" s="132" t="n">
        <f aca="false">F68*1163</f>
        <v>0</v>
      </c>
      <c r="M68" s="132" t="n">
        <f aca="false">G68*9.5</f>
        <v>0</v>
      </c>
      <c r="N68" s="19"/>
      <c r="O68" s="20"/>
      <c r="P68" s="21"/>
    </row>
    <row r="69" customFormat="false" ht="15" hidden="false" customHeight="false" outlineLevel="0" collapsed="false">
      <c r="A69" s="129" t="n">
        <v>7</v>
      </c>
      <c r="B69" s="91" t="s">
        <v>75</v>
      </c>
      <c r="C69" s="130" t="n">
        <v>788</v>
      </c>
      <c r="D69" s="130" t="n">
        <v>6353.7</v>
      </c>
      <c r="E69" s="26" t="n">
        <v>8490.71</v>
      </c>
      <c r="F69" s="134" t="n">
        <v>30.25</v>
      </c>
      <c r="G69" s="168"/>
      <c r="H69" s="26" t="n">
        <v>322.33</v>
      </c>
      <c r="I69" s="26" t="n">
        <v>209.6</v>
      </c>
      <c r="J69" s="131" t="n">
        <f aca="false">K69/D69</f>
        <v>6.87339030800951</v>
      </c>
      <c r="K69" s="132" t="n">
        <f aca="false">L69+M69+E69</f>
        <v>43671.46</v>
      </c>
      <c r="L69" s="132" t="n">
        <f aca="false">F69*1163</f>
        <v>35180.75</v>
      </c>
      <c r="M69" s="132" t="n">
        <f aca="false">G69*9.5</f>
        <v>0</v>
      </c>
      <c r="N69" s="19"/>
      <c r="O69" s="20"/>
      <c r="P69" s="21"/>
    </row>
    <row r="70" customFormat="false" ht="15" hidden="false" customHeight="false" outlineLevel="0" collapsed="false">
      <c r="A70" s="129" t="n">
        <v>8</v>
      </c>
      <c r="B70" s="91" t="s">
        <v>76</v>
      </c>
      <c r="C70" s="130" t="n">
        <v>1001</v>
      </c>
      <c r="D70" s="130" t="n">
        <v>5467</v>
      </c>
      <c r="E70" s="26" t="n">
        <v>6163.97</v>
      </c>
      <c r="F70" s="26" t="n">
        <v>17.6</v>
      </c>
      <c r="G70" s="168"/>
      <c r="H70" s="26" t="n">
        <v>124.66</v>
      </c>
      <c r="I70" s="26" t="n">
        <v>42</v>
      </c>
      <c r="J70" s="131" t="n">
        <f aca="false">K70/D70</f>
        <v>4.87155112493141</v>
      </c>
      <c r="K70" s="132" t="n">
        <f aca="false">L70+M70+E70</f>
        <v>26632.77</v>
      </c>
      <c r="L70" s="132" t="n">
        <f aca="false">F70*1163</f>
        <v>20468.8</v>
      </c>
      <c r="M70" s="132" t="n">
        <f aca="false">G70*9.5</f>
        <v>0</v>
      </c>
      <c r="N70" s="19"/>
      <c r="O70" s="20"/>
      <c r="P70" s="21"/>
    </row>
    <row r="71" customFormat="false" ht="15" hidden="false" customHeight="false" outlineLevel="0" collapsed="false">
      <c r="A71" s="129" t="n">
        <v>9</v>
      </c>
      <c r="B71" s="91" t="s">
        <v>77</v>
      </c>
      <c r="C71" s="130" t="n">
        <v>417</v>
      </c>
      <c r="D71" s="130" t="n">
        <v>2305.1</v>
      </c>
      <c r="E71" s="26" t="n">
        <v>697.09</v>
      </c>
      <c r="F71" s="198"/>
      <c r="G71" s="168"/>
      <c r="H71" s="26" t="n">
        <v>16.01</v>
      </c>
      <c r="I71" s="168"/>
      <c r="J71" s="131" t="n">
        <f aca="false">K71/D71</f>
        <v>0.302412042861481</v>
      </c>
      <c r="K71" s="132" t="n">
        <f aca="false">L71+M71+E71</f>
        <v>697.09</v>
      </c>
      <c r="L71" s="132" t="n">
        <f aca="false">F71*1163</f>
        <v>0</v>
      </c>
      <c r="M71" s="132" t="n">
        <f aca="false">G71*9.5</f>
        <v>0</v>
      </c>
      <c r="N71" s="19"/>
      <c r="O71" s="20"/>
      <c r="P71" s="21"/>
    </row>
    <row r="72" customFormat="false" ht="15" hidden="false" customHeight="false" outlineLevel="0" collapsed="false">
      <c r="A72" s="129" t="n">
        <v>10</v>
      </c>
      <c r="B72" s="91" t="s">
        <v>78</v>
      </c>
      <c r="C72" s="130" t="n">
        <v>819</v>
      </c>
      <c r="D72" s="130" t="n">
        <v>3510</v>
      </c>
      <c r="E72" s="26" t="n">
        <v>2136.92</v>
      </c>
      <c r="F72" s="168"/>
      <c r="G72" s="26" t="n">
        <v>1651.56</v>
      </c>
      <c r="H72" s="26" t="n">
        <v>61.78</v>
      </c>
      <c r="I72" s="168"/>
      <c r="J72" s="131" t="n">
        <f aca="false">K72/D72</f>
        <v>5.0788433048433</v>
      </c>
      <c r="K72" s="132" t="n">
        <f aca="false">L72+M72+E72</f>
        <v>17826.74</v>
      </c>
      <c r="L72" s="132" t="n">
        <f aca="false">F72*1163</f>
        <v>0</v>
      </c>
      <c r="M72" s="132" t="n">
        <f aca="false">G72*9.5</f>
        <v>15689.82</v>
      </c>
      <c r="N72" s="19"/>
      <c r="O72" s="20"/>
      <c r="P72" s="21"/>
    </row>
    <row r="73" customFormat="false" ht="15" hidden="false" customHeight="false" outlineLevel="0" collapsed="false">
      <c r="A73" s="129" t="n">
        <v>11</v>
      </c>
      <c r="B73" s="91" t="s">
        <v>79</v>
      </c>
      <c r="C73" s="130" t="n">
        <v>282</v>
      </c>
      <c r="D73" s="130" t="n">
        <v>3225</v>
      </c>
      <c r="E73" s="26" t="n">
        <v>2951.8</v>
      </c>
      <c r="F73" s="26" t="n">
        <v>9.63</v>
      </c>
      <c r="G73" s="172"/>
      <c r="H73" s="26" t="n">
        <v>56.66</v>
      </c>
      <c r="I73" s="168"/>
      <c r="J73" s="131" t="n">
        <f aca="false">K73/D73</f>
        <v>4.38805891472868</v>
      </c>
      <c r="K73" s="132" t="n">
        <f aca="false">L73+M73+E73</f>
        <v>14151.49</v>
      </c>
      <c r="L73" s="132" t="n">
        <f aca="false">F73*1163</f>
        <v>11199.69</v>
      </c>
      <c r="M73" s="132" t="n">
        <f aca="false">G73*9.5</f>
        <v>0</v>
      </c>
      <c r="N73" s="19"/>
      <c r="O73" s="20"/>
      <c r="P73" s="21"/>
    </row>
    <row r="74" customFormat="false" ht="15" hidden="false" customHeight="false" outlineLevel="0" collapsed="false">
      <c r="A74" s="129" t="n">
        <v>12</v>
      </c>
      <c r="B74" s="91" t="s">
        <v>80</v>
      </c>
      <c r="C74" s="130" t="n">
        <v>859</v>
      </c>
      <c r="D74" s="130" t="n">
        <v>3975.1</v>
      </c>
      <c r="E74" s="26" t="n">
        <v>1543.11</v>
      </c>
      <c r="F74" s="26" t="n">
        <v>16.04</v>
      </c>
      <c r="G74" s="168"/>
      <c r="H74" s="26" t="n">
        <v>80.77</v>
      </c>
      <c r="I74" s="168"/>
      <c r="J74" s="131" t="n">
        <f aca="false">K74/D74</f>
        <v>5.08103695504516</v>
      </c>
      <c r="K74" s="132" t="n">
        <f aca="false">L74+M74+E74</f>
        <v>20197.63</v>
      </c>
      <c r="L74" s="132" t="n">
        <f aca="false">F74*1163</f>
        <v>18654.52</v>
      </c>
      <c r="M74" s="132" t="n">
        <f aca="false">G74*9.5</f>
        <v>0</v>
      </c>
      <c r="N74" s="19"/>
      <c r="O74" s="20"/>
      <c r="P74" s="21"/>
    </row>
    <row r="75" customFormat="false" ht="15" hidden="false" customHeight="false" outlineLevel="0" collapsed="false">
      <c r="A75" s="129" t="n">
        <v>13</v>
      </c>
      <c r="B75" s="91" t="s">
        <v>81</v>
      </c>
      <c r="C75" s="130" t="n">
        <v>1502</v>
      </c>
      <c r="D75" s="130" t="n">
        <v>5543.9</v>
      </c>
      <c r="E75" s="26" t="n">
        <v>3005.36</v>
      </c>
      <c r="F75" s="134" t="n">
        <v>12.04</v>
      </c>
      <c r="G75" s="168"/>
      <c r="H75" s="26" t="n">
        <v>123.81</v>
      </c>
      <c r="I75" s="168"/>
      <c r="J75" s="131" t="n">
        <f aca="false">K75/D75</f>
        <v>3.06785475928498</v>
      </c>
      <c r="K75" s="132" t="n">
        <f aca="false">L75+M75+E75</f>
        <v>17007.88</v>
      </c>
      <c r="L75" s="132" t="n">
        <f aca="false">F75*1163</f>
        <v>14002.52</v>
      </c>
      <c r="M75" s="132" t="n">
        <f aca="false">G75*9.5</f>
        <v>0</v>
      </c>
      <c r="N75" s="19"/>
      <c r="O75" s="20"/>
      <c r="P75" s="21"/>
    </row>
    <row r="76" customFormat="false" ht="15" hidden="false" customHeight="false" outlineLevel="0" collapsed="false">
      <c r="A76" s="129" t="n">
        <v>14</v>
      </c>
      <c r="B76" s="91" t="s">
        <v>82</v>
      </c>
      <c r="C76" s="130" t="n">
        <v>160</v>
      </c>
      <c r="D76" s="130" t="n">
        <v>1310</v>
      </c>
      <c r="E76" s="26" t="n">
        <v>1264.18</v>
      </c>
      <c r="F76" s="198"/>
      <c r="G76" s="26" t="n">
        <v>463</v>
      </c>
      <c r="H76" s="134" t="n">
        <v>11.02</v>
      </c>
      <c r="I76" s="168"/>
      <c r="J76" s="131" t="n">
        <f aca="false">K76/D76</f>
        <v>4.32265648854962</v>
      </c>
      <c r="K76" s="132" t="n">
        <f aca="false">L76+M76+E76</f>
        <v>5662.68</v>
      </c>
      <c r="L76" s="132" t="n">
        <f aca="false">F76*1163</f>
        <v>0</v>
      </c>
      <c r="M76" s="132" t="n">
        <f aca="false">G76*9.5</f>
        <v>4398.5</v>
      </c>
      <c r="N76" s="19"/>
      <c r="O76" s="20"/>
      <c r="P76" s="21"/>
    </row>
    <row r="77" customFormat="false" ht="15.75" hidden="false" customHeight="true" outlineLevel="0" collapsed="false">
      <c r="A77" s="129" t="n">
        <v>15</v>
      </c>
      <c r="B77" s="91" t="s">
        <v>83</v>
      </c>
      <c r="C77" s="130" t="n">
        <v>483</v>
      </c>
      <c r="D77" s="130" t="n">
        <v>3135</v>
      </c>
      <c r="E77" s="26" t="n">
        <v>5202.8</v>
      </c>
      <c r="F77" s="198"/>
      <c r="G77" s="172"/>
      <c r="H77" s="26" t="n">
        <v>120.49</v>
      </c>
      <c r="I77" s="168"/>
      <c r="J77" s="131" t="n">
        <f aca="false">K77/D77</f>
        <v>1.65958532695375</v>
      </c>
      <c r="K77" s="132" t="n">
        <f aca="false">L77+M77+E77</f>
        <v>5202.8</v>
      </c>
      <c r="L77" s="132" t="n">
        <f aca="false">F77*1163</f>
        <v>0</v>
      </c>
      <c r="M77" s="132" t="n">
        <f aca="false">G77*9.5</f>
        <v>0</v>
      </c>
      <c r="N77" s="19"/>
      <c r="O77" s="20"/>
      <c r="P77" s="21"/>
    </row>
    <row r="78" customFormat="false" ht="15" hidden="false" customHeight="false" outlineLevel="0" collapsed="false">
      <c r="A78" s="129" t="n">
        <v>16</v>
      </c>
      <c r="B78" s="91" t="s">
        <v>84</v>
      </c>
      <c r="C78" s="130" t="n">
        <v>550</v>
      </c>
      <c r="D78" s="130" t="n">
        <v>1626.9</v>
      </c>
      <c r="E78" s="26" t="n">
        <v>4011.05</v>
      </c>
      <c r="F78" s="168"/>
      <c r="G78" s="26" t="n">
        <v>455.71</v>
      </c>
      <c r="H78" s="134" t="n">
        <v>55.4</v>
      </c>
      <c r="I78" s="168"/>
      <c r="J78" s="131" t="n">
        <f aca="false">K78/D78</f>
        <v>5.12649517487246</v>
      </c>
      <c r="K78" s="132" t="n">
        <f aca="false">L78+M78+E78</f>
        <v>8340.295</v>
      </c>
      <c r="L78" s="132" t="n">
        <f aca="false">F78*1163</f>
        <v>0</v>
      </c>
      <c r="M78" s="132" t="n">
        <f aca="false">G78*9.5</f>
        <v>4329.245</v>
      </c>
      <c r="N78" s="19"/>
      <c r="O78" s="20"/>
      <c r="P78" s="21"/>
    </row>
    <row r="79" customFormat="false" ht="15" hidden="false" customHeight="false" outlineLevel="0" collapsed="false">
      <c r="A79" s="129" t="n">
        <v>17</v>
      </c>
      <c r="B79" s="91" t="s">
        <v>85</v>
      </c>
      <c r="C79" s="130" t="n">
        <v>637</v>
      </c>
      <c r="D79" s="130" t="n">
        <v>5302.9</v>
      </c>
      <c r="E79" s="26" t="n">
        <v>1668.84</v>
      </c>
      <c r="F79" s="26" t="n">
        <v>15.06</v>
      </c>
      <c r="G79" s="168"/>
      <c r="H79" s="26" t="n">
        <v>38.42</v>
      </c>
      <c r="I79" s="168"/>
      <c r="J79" s="131" t="n">
        <f aca="false">K79/D79</f>
        <v>3.61757151747157</v>
      </c>
      <c r="K79" s="132" t="n">
        <f aca="false">L79+M79+E79</f>
        <v>19183.62</v>
      </c>
      <c r="L79" s="132" t="n">
        <f aca="false">F79*1163</f>
        <v>17514.78</v>
      </c>
      <c r="M79" s="132" t="n">
        <f aca="false">G79*9.5</f>
        <v>0</v>
      </c>
      <c r="N79" s="19"/>
      <c r="O79" s="20"/>
      <c r="P79" s="21"/>
    </row>
    <row r="80" customFormat="false" ht="15" hidden="false" customHeight="false" outlineLevel="0" collapsed="false">
      <c r="A80" s="129" t="n">
        <v>18</v>
      </c>
      <c r="B80" s="91" t="s">
        <v>86</v>
      </c>
      <c r="C80" s="130" t="n">
        <v>351</v>
      </c>
      <c r="D80" s="130" t="n">
        <v>1314</v>
      </c>
      <c r="E80" s="26" t="n">
        <v>938.71</v>
      </c>
      <c r="F80" s="198"/>
      <c r="G80" s="168"/>
      <c r="H80" s="26" t="n">
        <v>54.21</v>
      </c>
      <c r="I80" s="26" t="n">
        <v>16.5</v>
      </c>
      <c r="J80" s="131" t="n">
        <f aca="false">K80/D80</f>
        <v>0.714391171993912</v>
      </c>
      <c r="K80" s="132" t="n">
        <f aca="false">L80+M80+E80</f>
        <v>938.71</v>
      </c>
      <c r="L80" s="132" t="n">
        <f aca="false">F80*1163</f>
        <v>0</v>
      </c>
      <c r="M80" s="132" t="n">
        <f aca="false">G80*9.5</f>
        <v>0</v>
      </c>
      <c r="N80" s="19"/>
      <c r="O80" s="20"/>
      <c r="P80" s="21"/>
    </row>
    <row r="81" customFormat="false" ht="15" hidden="false" customHeight="false" outlineLevel="0" collapsed="false">
      <c r="A81" s="129" t="n">
        <v>19</v>
      </c>
      <c r="B81" s="91" t="s">
        <v>87</v>
      </c>
      <c r="C81" s="130" t="n">
        <v>1270</v>
      </c>
      <c r="D81" s="130" t="n">
        <v>7974.9</v>
      </c>
      <c r="E81" s="26" t="n">
        <v>1741.64</v>
      </c>
      <c r="F81" s="134" t="n">
        <v>18.25</v>
      </c>
      <c r="G81" s="168"/>
      <c r="H81" s="26" t="n">
        <v>149.95</v>
      </c>
      <c r="I81" s="168"/>
      <c r="J81" s="131" t="n">
        <f aca="false">K81/D81</f>
        <v>2.8798342298963</v>
      </c>
      <c r="K81" s="132" t="n">
        <f aca="false">L81+M81+E81</f>
        <v>22966.39</v>
      </c>
      <c r="L81" s="132" t="n">
        <f aca="false">F81*1163</f>
        <v>21224.75</v>
      </c>
      <c r="M81" s="132" t="n">
        <f aca="false">G81*9.5</f>
        <v>0</v>
      </c>
      <c r="N81" s="19"/>
      <c r="O81" s="20"/>
      <c r="P81" s="21"/>
    </row>
    <row r="82" customFormat="false" ht="15" hidden="false" customHeight="false" outlineLevel="0" collapsed="false">
      <c r="A82" s="129" t="n">
        <v>20</v>
      </c>
      <c r="B82" s="91" t="s">
        <v>88</v>
      </c>
      <c r="C82" s="130" t="n">
        <v>3610</v>
      </c>
      <c r="D82" s="130" t="n">
        <v>6840.2</v>
      </c>
      <c r="E82" s="26" t="n">
        <v>5975.97</v>
      </c>
      <c r="F82" s="198"/>
      <c r="G82" s="168"/>
      <c r="H82" s="26" t="n">
        <v>103.41</v>
      </c>
      <c r="I82" s="168"/>
      <c r="J82" s="131" t="n">
        <f aca="false">K82/D82</f>
        <v>0.873654279114646</v>
      </c>
      <c r="K82" s="132" t="n">
        <f aca="false">L82+M82+E82</f>
        <v>5975.97</v>
      </c>
      <c r="L82" s="132" t="n">
        <f aca="false">F82*1163</f>
        <v>0</v>
      </c>
      <c r="M82" s="132" t="n">
        <f aca="false">G82*9.5</f>
        <v>0</v>
      </c>
      <c r="N82" s="19"/>
      <c r="O82" s="20"/>
      <c r="P82" s="21"/>
    </row>
    <row r="83" customFormat="false" ht="15" hidden="false" customHeight="false" outlineLevel="0" collapsed="false">
      <c r="A83" s="145" t="n">
        <v>21</v>
      </c>
      <c r="B83" s="146" t="s">
        <v>89</v>
      </c>
      <c r="C83" s="147" t="n">
        <v>560</v>
      </c>
      <c r="D83" s="147" t="n">
        <v>3873</v>
      </c>
      <c r="E83" s="26" t="n">
        <v>2286.71</v>
      </c>
      <c r="F83" s="26" t="n">
        <v>3.85</v>
      </c>
      <c r="G83" s="172"/>
      <c r="H83" s="168"/>
      <c r="I83" s="172"/>
      <c r="J83" s="149" t="n">
        <f aca="false">K83/D83</f>
        <v>1.74651691195456</v>
      </c>
      <c r="K83" s="150" t="n">
        <f aca="false">L83+M83+E83</f>
        <v>6764.26</v>
      </c>
      <c r="L83" s="150" t="n">
        <f aca="false">F83*1163</f>
        <v>4477.55</v>
      </c>
      <c r="M83" s="150" t="n">
        <f aca="false">G83*9.5</f>
        <v>0</v>
      </c>
      <c r="N83" s="50"/>
      <c r="O83" s="51"/>
      <c r="P83" s="52"/>
      <c r="Q83" s="53"/>
      <c r="R83" s="53"/>
      <c r="S83" s="53"/>
    </row>
    <row r="84" customFormat="false" ht="15" hidden="false" customHeight="false" outlineLevel="0" collapsed="false">
      <c r="A84" s="129" t="n">
        <v>22</v>
      </c>
      <c r="B84" s="91" t="s">
        <v>90</v>
      </c>
      <c r="C84" s="130" t="n">
        <v>275</v>
      </c>
      <c r="D84" s="130" t="n">
        <v>640.7</v>
      </c>
      <c r="E84" s="26" t="n">
        <v>233.27</v>
      </c>
      <c r="F84" s="168"/>
      <c r="G84" s="168"/>
      <c r="H84" s="26" t="n">
        <v>13.5</v>
      </c>
      <c r="I84" s="168"/>
      <c r="J84" s="131" t="n">
        <f aca="false">K84/D84</f>
        <v>0.36408615576713</v>
      </c>
      <c r="K84" s="132" t="n">
        <f aca="false">L84+M84+E84</f>
        <v>233.27</v>
      </c>
      <c r="L84" s="132" t="n">
        <f aca="false">F84*1163</f>
        <v>0</v>
      </c>
      <c r="M84" s="132" t="n">
        <f aca="false">G84*9.5</f>
        <v>0</v>
      </c>
      <c r="N84" s="19"/>
      <c r="O84" s="20"/>
      <c r="P84" s="21"/>
    </row>
    <row r="85" customFormat="false" ht="15" hidden="false" customHeight="false" outlineLevel="0" collapsed="false">
      <c r="A85" s="129" t="n">
        <v>23</v>
      </c>
      <c r="B85" s="91" t="s">
        <v>91</v>
      </c>
      <c r="C85" s="130" t="n">
        <v>1240</v>
      </c>
      <c r="D85" s="130" t="n">
        <v>4778</v>
      </c>
      <c r="E85" s="26" t="n">
        <v>1957.69</v>
      </c>
      <c r="F85" s="198"/>
      <c r="G85" s="168"/>
      <c r="H85" s="26" t="n">
        <v>55.97</v>
      </c>
      <c r="I85" s="168"/>
      <c r="J85" s="131" t="n">
        <f aca="false">K85/D85</f>
        <v>0.409730012557555</v>
      </c>
      <c r="K85" s="132" t="n">
        <f aca="false">L85+M85+E85</f>
        <v>1957.69</v>
      </c>
      <c r="L85" s="132" t="n">
        <f aca="false">F85*1163</f>
        <v>0</v>
      </c>
      <c r="M85" s="132" t="n">
        <f aca="false">G85*9.5</f>
        <v>0</v>
      </c>
      <c r="N85" s="19"/>
      <c r="O85" s="20"/>
      <c r="P85" s="21"/>
    </row>
    <row r="86" customFormat="false" ht="15" hidden="false" customHeight="false" outlineLevel="0" collapsed="false">
      <c r="A86" s="129" t="n">
        <v>24</v>
      </c>
      <c r="B86" s="91" t="s">
        <v>92</v>
      </c>
      <c r="C86" s="130" t="n">
        <v>1411</v>
      </c>
      <c r="D86" s="130" t="n">
        <v>7885.7</v>
      </c>
      <c r="E86" s="26" t="n">
        <v>3302.9</v>
      </c>
      <c r="F86" s="26" t="n">
        <v>16.58</v>
      </c>
      <c r="G86" s="168"/>
      <c r="H86" s="26" t="n">
        <v>117.58</v>
      </c>
      <c r="I86" s="172"/>
      <c r="J86" s="131" t="n">
        <f aca="false">K86/D86</f>
        <v>2.86410084076239</v>
      </c>
      <c r="K86" s="132" t="n">
        <f aca="false">L86+M86+E86</f>
        <v>22585.44</v>
      </c>
      <c r="L86" s="132" t="n">
        <f aca="false">F86*1163</f>
        <v>19282.54</v>
      </c>
      <c r="M86" s="132" t="n">
        <f aca="false">G86*9.5</f>
        <v>0</v>
      </c>
      <c r="N86" s="19"/>
      <c r="O86" s="20"/>
      <c r="P86" s="21"/>
    </row>
    <row r="87" customFormat="false" ht="15" hidden="false" customHeight="false" outlineLevel="0" collapsed="false">
      <c r="A87" s="129" t="n">
        <v>25</v>
      </c>
      <c r="B87" s="91" t="s">
        <v>93</v>
      </c>
      <c r="C87" s="130" t="n">
        <v>1177</v>
      </c>
      <c r="D87" s="130" t="n">
        <v>6951.6</v>
      </c>
      <c r="E87" s="26" t="n">
        <v>2041.52</v>
      </c>
      <c r="F87" s="168"/>
      <c r="G87" s="168"/>
      <c r="H87" s="26" t="n">
        <v>35.34</v>
      </c>
      <c r="I87" s="168"/>
      <c r="J87" s="131" t="n">
        <f aca="false">K87/D87</f>
        <v>0.293676275965245</v>
      </c>
      <c r="K87" s="132" t="n">
        <f aca="false">L87+M87+E87</f>
        <v>2041.52</v>
      </c>
      <c r="L87" s="132" t="n">
        <f aca="false">F87*1163</f>
        <v>0</v>
      </c>
      <c r="M87" s="132" t="n">
        <f aca="false">G87*9.5</f>
        <v>0</v>
      </c>
      <c r="N87" s="19"/>
      <c r="O87" s="20"/>
      <c r="P87" s="21"/>
    </row>
    <row r="88" customFormat="false" ht="15" hidden="false" customHeight="false" outlineLevel="0" collapsed="false">
      <c r="A88" s="129" t="n">
        <v>26</v>
      </c>
      <c r="B88" s="91" t="s">
        <v>94</v>
      </c>
      <c r="C88" s="130" t="n">
        <v>1365</v>
      </c>
      <c r="D88" s="130" t="n">
        <v>7804.9</v>
      </c>
      <c r="E88" s="26" t="n">
        <v>1965.88</v>
      </c>
      <c r="F88" s="26" t="n">
        <v>16.34</v>
      </c>
      <c r="G88" s="168"/>
      <c r="H88" s="26" t="n">
        <v>137.56</v>
      </c>
      <c r="I88" s="198"/>
      <c r="J88" s="131" t="n">
        <f aca="false">K88/D88</f>
        <v>2.68668400620123</v>
      </c>
      <c r="K88" s="132" t="n">
        <f aca="false">L88+M88+E88</f>
        <v>20969.3</v>
      </c>
      <c r="L88" s="132" t="n">
        <f aca="false">F88*1163</f>
        <v>19003.42</v>
      </c>
      <c r="M88" s="132" t="n">
        <f aca="false">G88*9.5</f>
        <v>0</v>
      </c>
      <c r="N88" s="19"/>
      <c r="O88" s="20"/>
      <c r="P88" s="21"/>
    </row>
    <row r="89" customFormat="false" ht="15" hidden="false" customHeight="false" outlineLevel="0" collapsed="false">
      <c r="A89" s="129" t="n">
        <v>27</v>
      </c>
      <c r="B89" s="91" t="s">
        <v>95</v>
      </c>
      <c r="C89" s="130" t="n">
        <v>964</v>
      </c>
      <c r="D89" s="130" t="n">
        <v>6025.7</v>
      </c>
      <c r="E89" s="26" t="n">
        <v>1413.38</v>
      </c>
      <c r="F89" s="26" t="n">
        <v>12.13</v>
      </c>
      <c r="G89" s="168"/>
      <c r="H89" s="26" t="n">
        <v>116.77</v>
      </c>
      <c r="I89" s="74" t="n">
        <v>16.62</v>
      </c>
      <c r="J89" s="131" t="n">
        <f aca="false">K89/D89</f>
        <v>2.57572896095059</v>
      </c>
      <c r="K89" s="132" t="n">
        <f aca="false">L89+M89+E89</f>
        <v>15520.57</v>
      </c>
      <c r="L89" s="132" t="n">
        <f aca="false">F89*1163</f>
        <v>14107.19</v>
      </c>
      <c r="M89" s="132" t="n">
        <f aca="false">G89*9.5</f>
        <v>0</v>
      </c>
      <c r="N89" s="19"/>
      <c r="O89" s="20"/>
      <c r="P89" s="21"/>
    </row>
    <row r="90" customFormat="false" ht="15" hidden="false" customHeight="false" outlineLevel="0" collapsed="false">
      <c r="A90" s="129" t="n">
        <v>28</v>
      </c>
      <c r="B90" s="91" t="s">
        <v>96</v>
      </c>
      <c r="C90" s="130" t="n">
        <v>733</v>
      </c>
      <c r="D90" s="130" t="n">
        <v>5000</v>
      </c>
      <c r="E90" s="26" t="n">
        <v>1259.66</v>
      </c>
      <c r="F90" s="134" t="n">
        <v>11.95</v>
      </c>
      <c r="G90" s="168"/>
      <c r="H90" s="26" t="n">
        <v>80.44</v>
      </c>
      <c r="I90" s="26" t="n">
        <v>27.16</v>
      </c>
      <c r="J90" s="131" t="n">
        <f aca="false">K90/D90</f>
        <v>3.031502</v>
      </c>
      <c r="K90" s="132" t="n">
        <f aca="false">L90+M90+E90</f>
        <v>15157.51</v>
      </c>
      <c r="L90" s="132" t="n">
        <f aca="false">F90*1163</f>
        <v>13897.85</v>
      </c>
      <c r="M90" s="132" t="n">
        <f aca="false">G90*9.5</f>
        <v>0</v>
      </c>
      <c r="N90" s="19"/>
      <c r="O90" s="20"/>
      <c r="P90" s="21"/>
    </row>
    <row r="91" customFormat="false" ht="15" hidden="false" customHeight="false" outlineLevel="0" collapsed="false">
      <c r="A91" s="129" t="n">
        <v>29</v>
      </c>
      <c r="B91" s="91" t="s">
        <v>97</v>
      </c>
      <c r="C91" s="130" t="n">
        <v>1158</v>
      </c>
      <c r="D91" s="130" t="n">
        <v>4140</v>
      </c>
      <c r="E91" s="26" t="n">
        <v>746.99</v>
      </c>
      <c r="F91" s="198"/>
      <c r="G91" s="198"/>
      <c r="H91" s="26" t="n">
        <v>54.79</v>
      </c>
      <c r="I91" s="168"/>
      <c r="J91" s="131" t="n">
        <f aca="false">K91/D91</f>
        <v>0.180432367149758</v>
      </c>
      <c r="K91" s="132" t="n">
        <f aca="false">L91+M91+E91</f>
        <v>746.99</v>
      </c>
      <c r="L91" s="132" t="n">
        <f aca="false">F91*1163</f>
        <v>0</v>
      </c>
      <c r="M91" s="132" t="n">
        <f aca="false">G91*9.5</f>
        <v>0</v>
      </c>
      <c r="N91" s="19"/>
      <c r="O91" s="20"/>
      <c r="P91" s="21"/>
    </row>
    <row r="92" customFormat="false" ht="14.25" hidden="false" customHeight="true" outlineLevel="0" collapsed="false">
      <c r="A92" s="129" t="n">
        <v>30</v>
      </c>
      <c r="B92" s="91" t="s">
        <v>98</v>
      </c>
      <c r="C92" s="130" t="n">
        <v>1503</v>
      </c>
      <c r="D92" s="130" t="n">
        <v>9462</v>
      </c>
      <c r="E92" s="26" t="n">
        <v>899.76</v>
      </c>
      <c r="F92" s="26" t="n">
        <v>16.27</v>
      </c>
      <c r="G92" s="168"/>
      <c r="H92" s="26" t="n">
        <v>103.05</v>
      </c>
      <c r="I92" s="168"/>
      <c r="J92" s="131" t="n">
        <f aca="false">K92/D92</f>
        <v>2.09488163179032</v>
      </c>
      <c r="K92" s="132" t="n">
        <f aca="false">L92+M92+E92</f>
        <v>19821.77</v>
      </c>
      <c r="L92" s="132" t="n">
        <f aca="false">F92*1163</f>
        <v>18922.01</v>
      </c>
      <c r="M92" s="132" t="n">
        <f aca="false">G92*9.5</f>
        <v>0</v>
      </c>
      <c r="N92" s="19"/>
      <c r="O92" s="20"/>
      <c r="P92" s="21"/>
    </row>
    <row r="93" customFormat="false" ht="15" hidden="false" customHeight="false" outlineLevel="0" collapsed="false">
      <c r="A93" s="129" t="n">
        <v>31</v>
      </c>
      <c r="B93" s="91" t="s">
        <v>99</v>
      </c>
      <c r="C93" s="130" t="n">
        <v>1401</v>
      </c>
      <c r="D93" s="130" t="n">
        <v>7969.6</v>
      </c>
      <c r="E93" s="26" t="n">
        <v>2562.68</v>
      </c>
      <c r="F93" s="134" t="n">
        <v>12.42</v>
      </c>
      <c r="G93" s="168"/>
      <c r="H93" s="26" t="n">
        <v>135.42</v>
      </c>
      <c r="I93" s="168"/>
      <c r="J93" s="131" t="n">
        <f aca="false">K93/D93</f>
        <v>2.13400170648464</v>
      </c>
      <c r="K93" s="132" t="n">
        <f aca="false">L93+M93+E93</f>
        <v>17007.14</v>
      </c>
      <c r="L93" s="132" t="n">
        <f aca="false">F93*1163</f>
        <v>14444.46</v>
      </c>
      <c r="M93" s="132" t="n">
        <f aca="false">G93*9.5</f>
        <v>0</v>
      </c>
      <c r="N93" s="19"/>
      <c r="O93" s="20"/>
      <c r="P93" s="21"/>
    </row>
    <row r="94" customFormat="false" ht="15" hidden="false" customHeight="false" outlineLevel="0" collapsed="false">
      <c r="A94" s="129" t="n">
        <v>32</v>
      </c>
      <c r="B94" s="91" t="s">
        <v>100</v>
      </c>
      <c r="C94" s="130" t="n">
        <v>1776</v>
      </c>
      <c r="D94" s="130" t="n">
        <v>7559.9</v>
      </c>
      <c r="E94" s="26" t="n">
        <v>4273.85</v>
      </c>
      <c r="F94" s="26" t="n">
        <v>9.41</v>
      </c>
      <c r="G94" s="168"/>
      <c r="H94" s="26" t="n">
        <v>132.36</v>
      </c>
      <c r="I94" s="168"/>
      <c r="J94" s="131" t="n">
        <f aca="false">K94/D94</f>
        <v>2.01294726120716</v>
      </c>
      <c r="K94" s="132" t="n">
        <f aca="false">L94+M94+E94</f>
        <v>15217.68</v>
      </c>
      <c r="L94" s="132" t="n">
        <f aca="false">F94*1163</f>
        <v>10943.83</v>
      </c>
      <c r="M94" s="132" t="n">
        <f aca="false">G94*9.5</f>
        <v>0</v>
      </c>
      <c r="N94" s="19"/>
      <c r="O94" s="20"/>
      <c r="P94" s="21"/>
    </row>
    <row r="95" customFormat="false" ht="15" hidden="false" customHeight="false" outlineLevel="0" collapsed="false">
      <c r="A95" s="129" t="n">
        <v>33</v>
      </c>
      <c r="B95" s="91" t="s">
        <v>101</v>
      </c>
      <c r="C95" s="130" t="n">
        <v>1550</v>
      </c>
      <c r="D95" s="130" t="n">
        <v>6358.8</v>
      </c>
      <c r="E95" s="26" t="n">
        <v>2333.83</v>
      </c>
      <c r="F95" s="26" t="n">
        <v>16.79</v>
      </c>
      <c r="G95" s="168"/>
      <c r="H95" s="26" t="n">
        <v>167.33</v>
      </c>
      <c r="I95" s="168"/>
      <c r="J95" s="131" t="n">
        <f aca="false">K95/D95</f>
        <v>3.43784990878782</v>
      </c>
      <c r="K95" s="132" t="n">
        <f aca="false">L95+M95+E95</f>
        <v>21860.6</v>
      </c>
      <c r="L95" s="132" t="n">
        <f aca="false">F95*1163</f>
        <v>19526.77</v>
      </c>
      <c r="M95" s="132" t="n">
        <f aca="false">G95*9.5</f>
        <v>0</v>
      </c>
      <c r="N95" s="19"/>
      <c r="O95" s="20"/>
      <c r="P95" s="21"/>
    </row>
    <row r="96" customFormat="false" ht="13.5" hidden="false" customHeight="true" outlineLevel="0" collapsed="false">
      <c r="A96" s="129" t="n">
        <v>34</v>
      </c>
      <c r="B96" s="91" t="s">
        <v>102</v>
      </c>
      <c r="C96" s="130" t="n">
        <v>391</v>
      </c>
      <c r="D96" s="130" t="n">
        <v>5626</v>
      </c>
      <c r="E96" s="26" t="n">
        <v>2639.92</v>
      </c>
      <c r="F96" s="168"/>
      <c r="G96" s="168"/>
      <c r="H96" s="26" t="n">
        <v>72.43</v>
      </c>
      <c r="I96" s="168"/>
      <c r="J96" s="131" t="n">
        <f aca="false">K96/D96</f>
        <v>0.469235691432634</v>
      </c>
      <c r="K96" s="132" t="n">
        <f aca="false">L96+M96+E96</f>
        <v>2639.92</v>
      </c>
      <c r="L96" s="132" t="n">
        <f aca="false">F96*1163</f>
        <v>0</v>
      </c>
      <c r="M96" s="132" t="n">
        <f aca="false">G96*9.5</f>
        <v>0</v>
      </c>
      <c r="O96" s="20"/>
      <c r="P96" s="21"/>
    </row>
    <row r="97" customFormat="false" ht="15" hidden="false" customHeight="false" outlineLevel="0" collapsed="false">
      <c r="A97" s="129" t="n">
        <v>35</v>
      </c>
      <c r="B97" s="91" t="s">
        <v>103</v>
      </c>
      <c r="C97" s="130" t="n">
        <v>819</v>
      </c>
      <c r="D97" s="130" t="n">
        <v>7454.8</v>
      </c>
      <c r="E97" s="26" t="n">
        <v>1024.57</v>
      </c>
      <c r="F97" s="26" t="n">
        <v>17.06</v>
      </c>
      <c r="G97" s="168"/>
      <c r="H97" s="26" t="n">
        <v>114.56</v>
      </c>
      <c r="I97" s="168"/>
      <c r="J97" s="131" t="n">
        <f aca="false">K97/D97</f>
        <v>2.7989147931534</v>
      </c>
      <c r="K97" s="132" t="n">
        <f aca="false">L97+M97+E97</f>
        <v>20865.35</v>
      </c>
      <c r="L97" s="132" t="n">
        <f aca="false">F97*1163</f>
        <v>19840.78</v>
      </c>
      <c r="M97" s="132" t="n">
        <f aca="false">G97*9.5</f>
        <v>0</v>
      </c>
      <c r="N97" s="19"/>
      <c r="O97" s="20"/>
      <c r="P97" s="21"/>
    </row>
    <row r="98" customFormat="false" ht="15" hidden="false" customHeight="false" outlineLevel="0" collapsed="false">
      <c r="A98" s="129" t="n">
        <v>36</v>
      </c>
      <c r="B98" s="91" t="s">
        <v>104</v>
      </c>
      <c r="C98" s="130" t="n">
        <v>627</v>
      </c>
      <c r="D98" s="130" t="n">
        <v>9508</v>
      </c>
      <c r="E98" s="26" t="n">
        <v>8166.45</v>
      </c>
      <c r="F98" s="26" t="n">
        <v>11.02</v>
      </c>
      <c r="G98" s="168"/>
      <c r="H98" s="26" t="n">
        <v>155.47</v>
      </c>
      <c r="I98" s="26" t="n">
        <v>59.06</v>
      </c>
      <c r="J98" s="131" t="n">
        <f aca="false">K98/D98</f>
        <v>2.20684791754312</v>
      </c>
      <c r="K98" s="132" t="n">
        <f aca="false">L98+M98+E98</f>
        <v>20982.71</v>
      </c>
      <c r="L98" s="132" t="n">
        <f aca="false">F98*1163</f>
        <v>12816.26</v>
      </c>
      <c r="M98" s="132" t="n">
        <f aca="false">G98*9.5</f>
        <v>0</v>
      </c>
      <c r="N98" s="19"/>
      <c r="O98" s="20"/>
      <c r="P98" s="21"/>
    </row>
    <row r="99" customFormat="false" ht="15" hidden="false" customHeight="false" outlineLevel="0" collapsed="false">
      <c r="A99" s="129" t="n">
        <v>37</v>
      </c>
      <c r="B99" s="91" t="s">
        <v>105</v>
      </c>
      <c r="C99" s="130" t="n">
        <v>527</v>
      </c>
      <c r="D99" s="130" t="n">
        <v>5073</v>
      </c>
      <c r="E99" s="26" t="n">
        <v>10434.72</v>
      </c>
      <c r="F99" s="168"/>
      <c r="G99" s="168"/>
      <c r="H99" s="26" t="n">
        <v>46.66</v>
      </c>
      <c r="I99" s="168"/>
      <c r="J99" s="131" t="n">
        <f aca="false">K99/D99</f>
        <v>2.05691306918983</v>
      </c>
      <c r="K99" s="132" t="n">
        <f aca="false">L99+M99+E99</f>
        <v>10434.72</v>
      </c>
      <c r="L99" s="132" t="n">
        <f aca="false">F99*1163</f>
        <v>0</v>
      </c>
      <c r="M99" s="132" t="n">
        <f aca="false">G99*9.5</f>
        <v>0</v>
      </c>
      <c r="N99" s="19"/>
      <c r="O99" s="20"/>
      <c r="P99" s="21"/>
    </row>
    <row r="100" customFormat="false" ht="15" hidden="false" customHeight="false" outlineLevel="0" collapsed="false">
      <c r="A100" s="129" t="n">
        <v>38</v>
      </c>
      <c r="B100" s="91" t="s">
        <v>106</v>
      </c>
      <c r="C100" s="130" t="n">
        <v>1702</v>
      </c>
      <c r="D100" s="130" t="n">
        <v>8678</v>
      </c>
      <c r="E100" s="26" t="n">
        <v>2160.27</v>
      </c>
      <c r="F100" s="26" t="n">
        <v>8.31</v>
      </c>
      <c r="G100" s="168"/>
      <c r="H100" s="26" t="n">
        <v>116.04</v>
      </c>
      <c r="I100" s="168"/>
      <c r="J100" s="131" t="n">
        <f aca="false">K100/D100</f>
        <v>1.36261811477299</v>
      </c>
      <c r="K100" s="132" t="n">
        <f aca="false">L100+M100+E100</f>
        <v>11824.8</v>
      </c>
      <c r="L100" s="132" t="n">
        <f aca="false">F100*1163</f>
        <v>9664.53</v>
      </c>
      <c r="M100" s="132" t="n">
        <f aca="false">G100*9.5</f>
        <v>0</v>
      </c>
      <c r="N100" s="19"/>
      <c r="O100" s="20"/>
      <c r="P100" s="21"/>
    </row>
    <row r="101" customFormat="false" ht="15" hidden="false" customHeight="false" outlineLevel="0" collapsed="false">
      <c r="A101" s="129" t="n">
        <v>39</v>
      </c>
      <c r="B101" s="91" t="s">
        <v>107</v>
      </c>
      <c r="C101" s="130" t="n">
        <v>667</v>
      </c>
      <c r="D101" s="130" t="n">
        <v>10267.3</v>
      </c>
      <c r="E101" s="26" t="n">
        <v>2660.72</v>
      </c>
      <c r="F101" s="26" t="n">
        <v>8.07</v>
      </c>
      <c r="G101" s="168"/>
      <c r="H101" s="26" t="n">
        <v>115.96</v>
      </c>
      <c r="I101" s="26" t="n">
        <v>4.01</v>
      </c>
      <c r="J101" s="131" t="n">
        <f aca="false">K101/D101</f>
        <v>1.17325197471585</v>
      </c>
      <c r="K101" s="132" t="n">
        <f aca="false">L101+M101+E101</f>
        <v>12046.13</v>
      </c>
      <c r="L101" s="132" t="n">
        <f aca="false">F101*1163</f>
        <v>9385.41</v>
      </c>
      <c r="M101" s="132" t="n">
        <f aca="false">G101*9.5</f>
        <v>0</v>
      </c>
      <c r="N101" s="19"/>
      <c r="O101" s="20"/>
      <c r="P101" s="21"/>
    </row>
    <row r="102" customFormat="false" ht="15" hidden="false" customHeight="false" outlineLevel="0" collapsed="false">
      <c r="A102" s="129" t="n">
        <v>40</v>
      </c>
      <c r="B102" s="91" t="s">
        <v>108</v>
      </c>
      <c r="C102" s="130" t="n">
        <v>1824</v>
      </c>
      <c r="D102" s="130" t="n">
        <v>14670</v>
      </c>
      <c r="E102" s="26" t="n">
        <v>6341.66</v>
      </c>
      <c r="F102" s="134" t="n">
        <v>17.35</v>
      </c>
      <c r="G102" s="168"/>
      <c r="H102" s="26" t="n">
        <v>225.25</v>
      </c>
      <c r="I102" s="26" t="n">
        <v>84.94</v>
      </c>
      <c r="J102" s="131" t="n">
        <f aca="false">K102/D102</f>
        <v>1.8077511929107</v>
      </c>
      <c r="K102" s="132" t="n">
        <f aca="false">L102+M102+E102</f>
        <v>26519.71</v>
      </c>
      <c r="L102" s="132" t="n">
        <f aca="false">F102*1163</f>
        <v>20178.05</v>
      </c>
      <c r="M102" s="132" t="n">
        <f aca="false">G102*9.5</f>
        <v>0</v>
      </c>
      <c r="N102" s="19"/>
      <c r="O102" s="20"/>
      <c r="P102" s="21"/>
    </row>
    <row r="103" customFormat="false" ht="15" hidden="false" customHeight="false" outlineLevel="0" collapsed="false">
      <c r="A103" s="129" t="n">
        <v>41</v>
      </c>
      <c r="B103" s="91" t="s">
        <v>109</v>
      </c>
      <c r="C103" s="130" t="n">
        <v>101</v>
      </c>
      <c r="D103" s="130" t="n">
        <v>763</v>
      </c>
      <c r="E103" s="26" t="n">
        <v>920.36</v>
      </c>
      <c r="F103" s="198"/>
      <c r="G103" s="172"/>
      <c r="H103" s="168"/>
      <c r="I103" s="168"/>
      <c r="J103" s="131" t="n">
        <f aca="false">K103/D103</f>
        <v>1.20623853211009</v>
      </c>
      <c r="K103" s="132" t="n">
        <f aca="false">L103+M103+E103</f>
        <v>920.36</v>
      </c>
      <c r="L103" s="132" t="n">
        <f aca="false">F103*1163</f>
        <v>0</v>
      </c>
      <c r="M103" s="132" t="n">
        <f aca="false">G103*9.5</f>
        <v>0</v>
      </c>
      <c r="N103" s="19"/>
      <c r="O103" s="20"/>
      <c r="P103" s="21"/>
    </row>
    <row r="104" customFormat="false" ht="15" hidden="false" customHeight="false" outlineLevel="0" collapsed="false">
      <c r="A104" s="129" t="n">
        <v>42</v>
      </c>
      <c r="B104" s="91" t="s">
        <v>110</v>
      </c>
      <c r="C104" s="130" t="n">
        <v>57</v>
      </c>
      <c r="D104" s="130" t="n">
        <v>626</v>
      </c>
      <c r="E104" s="26" t="n">
        <v>1423.51</v>
      </c>
      <c r="F104" s="198"/>
      <c r="G104" s="168"/>
      <c r="H104" s="26" t="n">
        <v>10.98</v>
      </c>
      <c r="I104" s="168"/>
      <c r="J104" s="131" t="n">
        <f aca="false">K104/D104</f>
        <v>2.27397763578275</v>
      </c>
      <c r="K104" s="132" t="n">
        <f aca="false">L104+M104+E104</f>
        <v>1423.51</v>
      </c>
      <c r="L104" s="132" t="n">
        <f aca="false">F104*1163</f>
        <v>0</v>
      </c>
      <c r="M104" s="132" t="n">
        <f aca="false">G104*9.5</f>
        <v>0</v>
      </c>
      <c r="N104" s="19"/>
      <c r="O104" s="20"/>
      <c r="P104" s="21"/>
    </row>
    <row r="105" customFormat="false" ht="15" hidden="false" customHeight="false" outlineLevel="0" collapsed="false">
      <c r="A105" s="129" t="n">
        <v>43</v>
      </c>
      <c r="B105" s="91" t="s">
        <v>111</v>
      </c>
      <c r="C105" s="130" t="n">
        <v>163</v>
      </c>
      <c r="D105" s="130" t="n">
        <v>1947.3</v>
      </c>
      <c r="E105" s="26" t="n">
        <v>2775.62</v>
      </c>
      <c r="F105" s="168"/>
      <c r="G105" s="172"/>
      <c r="H105" s="26" t="n">
        <v>24.16</v>
      </c>
      <c r="I105" s="168"/>
      <c r="J105" s="131" t="n">
        <f aca="false">K105/D105</f>
        <v>1.4253684588918</v>
      </c>
      <c r="K105" s="132" t="n">
        <f aca="false">L105+M105+E105</f>
        <v>2775.62</v>
      </c>
      <c r="L105" s="132" t="n">
        <f aca="false">F105*1193</f>
        <v>0</v>
      </c>
      <c r="M105" s="132" t="n">
        <f aca="false">G105*9.5</f>
        <v>0</v>
      </c>
      <c r="N105" s="19"/>
      <c r="O105" s="20"/>
      <c r="P105" s="21"/>
    </row>
    <row r="106" customFormat="false" ht="27" hidden="false" customHeight="true" outlineLevel="0" collapsed="false">
      <c r="A106" s="129" t="n">
        <v>44</v>
      </c>
      <c r="B106" s="91" t="s">
        <v>112</v>
      </c>
      <c r="C106" s="130" t="n">
        <v>310</v>
      </c>
      <c r="D106" s="130" t="n">
        <v>1443</v>
      </c>
      <c r="E106" s="26" t="n">
        <v>266.86</v>
      </c>
      <c r="F106" s="198"/>
      <c r="G106" s="168"/>
      <c r="H106" s="168"/>
      <c r="I106" s="168"/>
      <c r="J106" s="131" t="n">
        <f aca="false">K106/D106</f>
        <v>0.184934164934165</v>
      </c>
      <c r="K106" s="132" t="n">
        <f aca="false">L106+M106+E106</f>
        <v>266.86</v>
      </c>
      <c r="L106" s="132" t="n">
        <f aca="false">F106*1163</f>
        <v>0</v>
      </c>
      <c r="M106" s="132" t="n">
        <f aca="false">G106*9.5</f>
        <v>0</v>
      </c>
      <c r="N106" s="19"/>
      <c r="O106" s="20"/>
      <c r="P106" s="21"/>
    </row>
    <row r="107" customFormat="false" ht="15" hidden="false" customHeight="false" outlineLevel="0" collapsed="false">
      <c r="A107" s="129" t="n">
        <v>45</v>
      </c>
      <c r="B107" s="91" t="s">
        <v>113</v>
      </c>
      <c r="C107" s="130" t="n">
        <v>26</v>
      </c>
      <c r="D107" s="130" t="n">
        <v>154.34</v>
      </c>
      <c r="E107" s="26" t="n">
        <v>56.55</v>
      </c>
      <c r="F107" s="172"/>
      <c r="G107" s="168"/>
      <c r="H107" s="168"/>
      <c r="I107" s="168"/>
      <c r="J107" s="131" t="n">
        <f aca="false">K107/D107</f>
        <v>0.36639885966049</v>
      </c>
      <c r="K107" s="132" t="n">
        <f aca="false">L107+M107+E107</f>
        <v>56.55</v>
      </c>
      <c r="L107" s="132" t="n">
        <f aca="false">F107*1163</f>
        <v>0</v>
      </c>
      <c r="M107" s="132" t="n">
        <f aca="false">G107*9.5</f>
        <v>0</v>
      </c>
      <c r="N107" s="19"/>
      <c r="O107" s="20"/>
      <c r="P107" s="21"/>
    </row>
    <row r="108" customFormat="false" ht="15" hidden="false" customHeight="false" outlineLevel="0" collapsed="false">
      <c r="A108" s="143"/>
      <c r="B108" s="138" t="s">
        <v>66</v>
      </c>
      <c r="C108" s="139" t="n">
        <f aca="false">SUM(C63:C107)</f>
        <v>37813</v>
      </c>
      <c r="D108" s="139" t="n">
        <f aca="false">SUM(D63:D107)</f>
        <v>212648.83</v>
      </c>
      <c r="E108" s="140" t="n">
        <f aca="false">SUM(E63:E107)</f>
        <v>119995.32</v>
      </c>
      <c r="F108" s="140" t="n">
        <f aca="false">SUM(F63:F107)</f>
        <v>320.48</v>
      </c>
      <c r="G108" s="140" t="n">
        <f aca="false">SUM(G63:G107)</f>
        <v>5199.76</v>
      </c>
      <c r="H108" s="140" t="n">
        <f aca="false">SUM(H63:H107)</f>
        <v>3623.94</v>
      </c>
      <c r="I108" s="140" t="n">
        <f aca="false">SUM(I63:I107)</f>
        <v>459.89</v>
      </c>
      <c r="J108" s="141"/>
      <c r="K108" s="142"/>
      <c r="L108" s="142"/>
      <c r="M108" s="142"/>
      <c r="O108" s="20"/>
    </row>
    <row r="109" customFormat="false" ht="15" hidden="false" customHeight="false" outlineLevel="0" collapsed="false">
      <c r="A109" s="143"/>
      <c r="B109" s="138" t="s">
        <v>67</v>
      </c>
      <c r="C109" s="139"/>
      <c r="D109" s="139"/>
      <c r="E109" s="140"/>
      <c r="F109" s="140"/>
      <c r="G109" s="140"/>
      <c r="H109" s="140"/>
      <c r="I109" s="140"/>
      <c r="J109" s="152" t="n">
        <f aca="false">SUM(J63:J107)/45</f>
        <v>3.73155600175113</v>
      </c>
      <c r="K109" s="142"/>
      <c r="L109" s="142"/>
      <c r="M109" s="142"/>
      <c r="O109" s="20"/>
    </row>
    <row r="110" customFormat="false" ht="15" hidden="false" customHeight="false" outlineLevel="0" collapsed="false">
      <c r="A110" s="143"/>
      <c r="B110" s="143" t="s">
        <v>114</v>
      </c>
      <c r="C110" s="143"/>
      <c r="D110" s="143"/>
      <c r="E110" s="153" t="n">
        <f aca="false">E56+E108</f>
        <v>274851.62</v>
      </c>
      <c r="F110" s="153" t="n">
        <f aca="false">F56+F108</f>
        <v>559.29</v>
      </c>
      <c r="G110" s="153" t="n">
        <f aca="false">G56+G108</f>
        <v>7608.66</v>
      </c>
      <c r="H110" s="153" t="n">
        <f aca="false">H56+H108</f>
        <v>8093.26</v>
      </c>
      <c r="I110" s="153" t="n">
        <f aca="false">I56+I108</f>
        <v>2212.66</v>
      </c>
      <c r="J110" s="143"/>
      <c r="K110" s="143"/>
      <c r="L110" s="143"/>
      <c r="M110" s="143"/>
      <c r="O110" s="20"/>
    </row>
    <row r="111" customFormat="false" ht="15" hidden="true" customHeight="false" outlineLevel="0" collapsed="false">
      <c r="A111" s="154"/>
      <c r="B111" s="155"/>
      <c r="C111" s="156"/>
      <c r="D111" s="156"/>
      <c r="E111" s="157"/>
      <c r="F111" s="157"/>
      <c r="G111" s="157"/>
      <c r="H111" s="157"/>
      <c r="I111" s="157"/>
      <c r="J111" s="158"/>
      <c r="K111" s="159"/>
      <c r="L111" s="159"/>
      <c r="M111" s="159"/>
      <c r="O111" s="20"/>
    </row>
    <row r="112" customFormat="false" ht="15" hidden="true" customHeight="false" outlineLevel="0" collapsed="false">
      <c r="A112" s="154"/>
      <c r="B112" s="155"/>
      <c r="C112" s="156"/>
      <c r="D112" s="156"/>
      <c r="E112" s="157"/>
      <c r="F112" s="157"/>
      <c r="G112" s="157"/>
      <c r="H112" s="157"/>
      <c r="I112" s="157"/>
      <c r="J112" s="158"/>
      <c r="K112" s="159"/>
      <c r="L112" s="159"/>
      <c r="M112" s="159"/>
      <c r="O112" s="20"/>
    </row>
    <row r="113" customFormat="false" ht="15" hidden="true" customHeight="false" outlineLevel="0" collapsed="false">
      <c r="A113" s="154"/>
      <c r="B113" s="155"/>
      <c r="C113" s="156"/>
      <c r="D113" s="156"/>
      <c r="E113" s="157"/>
      <c r="F113" s="157"/>
      <c r="G113" s="157"/>
      <c r="H113" s="157"/>
      <c r="I113" s="157"/>
      <c r="J113" s="158"/>
      <c r="K113" s="159"/>
      <c r="L113" s="159"/>
      <c r="M113" s="159"/>
      <c r="O113" s="20"/>
    </row>
    <row r="114" customFormat="false" ht="15" hidden="true" customHeight="false" outlineLevel="0" collapsed="false">
      <c r="A114" s="154"/>
      <c r="B114" s="155"/>
      <c r="C114" s="156"/>
      <c r="D114" s="156"/>
      <c r="E114" s="157"/>
      <c r="F114" s="157"/>
      <c r="G114" s="157"/>
      <c r="H114" s="157"/>
      <c r="I114" s="157"/>
      <c r="J114" s="158"/>
      <c r="K114" s="159"/>
      <c r="L114" s="159"/>
      <c r="M114" s="159"/>
      <c r="O114" s="20"/>
    </row>
    <row r="115" customFormat="false" ht="15" hidden="false" customHeight="false" outlineLevel="0" collapsed="false">
      <c r="A115" s="154"/>
      <c r="B115" s="155"/>
      <c r="C115" s="156"/>
      <c r="D115" s="156"/>
      <c r="E115" s="157"/>
      <c r="F115" s="157"/>
      <c r="G115" s="157"/>
      <c r="H115" s="157"/>
      <c r="I115" s="157"/>
      <c r="J115" s="158"/>
      <c r="K115" s="159"/>
      <c r="L115" s="159"/>
      <c r="M115" s="159"/>
      <c r="O115" s="20"/>
    </row>
    <row r="116" customFormat="false" ht="15" hidden="false" customHeight="false" outlineLevel="0" collapsed="false">
      <c r="A116" s="154"/>
      <c r="B116" s="155"/>
      <c r="C116" s="156"/>
      <c r="D116" s="156"/>
      <c r="E116" s="157"/>
      <c r="F116" s="157"/>
      <c r="G116" s="157"/>
      <c r="H116" s="157"/>
      <c r="I116" s="157"/>
      <c r="J116" s="158"/>
      <c r="K116" s="160"/>
      <c r="L116" s="159"/>
      <c r="M116" s="159"/>
      <c r="O116" s="20"/>
    </row>
    <row r="117" customFormat="false" ht="15" hidden="false" customHeight="false" outlineLevel="0" collapsed="false">
      <c r="A117" s="125"/>
      <c r="B117" s="125"/>
      <c r="C117" s="125"/>
      <c r="D117" s="125"/>
      <c r="E117" s="124"/>
      <c r="F117" s="124"/>
      <c r="G117" s="124"/>
      <c r="H117" s="124"/>
      <c r="I117" s="124"/>
      <c r="J117" s="124"/>
      <c r="K117" s="124"/>
      <c r="L117" s="124"/>
      <c r="M117" s="124"/>
      <c r="O117" s="20"/>
    </row>
    <row r="118" customFormat="false" ht="13.5" hidden="false" customHeight="true" outlineLevel="0" collapsed="false">
      <c r="A118" s="126" t="s">
        <v>1</v>
      </c>
      <c r="B118" s="127" t="s">
        <v>2</v>
      </c>
      <c r="C118" s="127" t="s">
        <v>3</v>
      </c>
      <c r="D118" s="127" t="s">
        <v>4</v>
      </c>
      <c r="E118" s="126" t="s">
        <v>5</v>
      </c>
      <c r="F118" s="126"/>
      <c r="G118" s="126"/>
      <c r="H118" s="126"/>
      <c r="I118" s="126"/>
      <c r="J118" s="127" t="s">
        <v>6</v>
      </c>
      <c r="K118" s="127" t="s">
        <v>7</v>
      </c>
      <c r="L118" s="127"/>
      <c r="M118" s="127"/>
      <c r="O118" s="20"/>
    </row>
    <row r="119" customFormat="false" ht="40.5" hidden="false" customHeight="true" outlineLevel="0" collapsed="false">
      <c r="A119" s="126"/>
      <c r="B119" s="127"/>
      <c r="C119" s="127"/>
      <c r="D119" s="127"/>
      <c r="E119" s="126" t="s">
        <v>8</v>
      </c>
      <c r="F119" s="126" t="s">
        <v>9</v>
      </c>
      <c r="G119" s="126" t="s">
        <v>10</v>
      </c>
      <c r="H119" s="126" t="s">
        <v>11</v>
      </c>
      <c r="I119" s="126" t="s">
        <v>12</v>
      </c>
      <c r="J119" s="127"/>
      <c r="K119" s="127" t="s">
        <v>13</v>
      </c>
      <c r="L119" s="127" t="s">
        <v>14</v>
      </c>
      <c r="M119" s="127" t="s">
        <v>15</v>
      </c>
      <c r="O119" s="20"/>
    </row>
    <row r="120" customFormat="false" ht="15" hidden="false" customHeight="false" outlineLevel="0" collapsed="false">
      <c r="A120" s="161" t="s">
        <v>115</v>
      </c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O120" s="20"/>
    </row>
    <row r="121" customFormat="false" ht="23.85" hidden="false" customHeight="false" outlineLevel="0" collapsed="false">
      <c r="A121" s="162" t="n">
        <v>1</v>
      </c>
      <c r="B121" s="91" t="s">
        <v>116</v>
      </c>
      <c r="C121" s="92" t="n">
        <v>14</v>
      </c>
      <c r="D121" s="163" t="n">
        <v>31</v>
      </c>
      <c r="E121" s="27" t="n">
        <v>25.24</v>
      </c>
      <c r="F121" s="81"/>
      <c r="G121" s="169"/>
      <c r="H121" s="81"/>
      <c r="I121" s="81"/>
      <c r="J121" s="164" t="n">
        <f aca="false">K121/D121</f>
        <v>0.814193548387097</v>
      </c>
      <c r="K121" s="165" t="n">
        <f aca="false">L121+M121+E121</f>
        <v>25.24</v>
      </c>
      <c r="L121" s="165" t="n">
        <f aca="false">F121*1163</f>
        <v>0</v>
      </c>
      <c r="M121" s="165" t="n">
        <f aca="false">G121*9.5</f>
        <v>0</v>
      </c>
      <c r="O121" s="20"/>
    </row>
    <row r="122" customFormat="false" ht="23.85" hidden="false" customHeight="false" outlineLevel="0" collapsed="false">
      <c r="A122" s="162" t="n">
        <v>2</v>
      </c>
      <c r="B122" s="91" t="s">
        <v>117</v>
      </c>
      <c r="C122" s="92" t="n">
        <v>20</v>
      </c>
      <c r="D122" s="163" t="n">
        <v>91.3</v>
      </c>
      <c r="E122" s="74" t="n">
        <v>418.62</v>
      </c>
      <c r="F122" s="81"/>
      <c r="G122" s="74" t="n">
        <v>1.76</v>
      </c>
      <c r="H122" s="81"/>
      <c r="I122" s="81"/>
      <c r="J122" s="166" t="n">
        <f aca="false">K122/D122</f>
        <v>4.76823658269441</v>
      </c>
      <c r="K122" s="165" t="n">
        <f aca="false">L122+M122+E122</f>
        <v>435.34</v>
      </c>
      <c r="L122" s="165" t="n">
        <f aca="false">F122*1163</f>
        <v>0</v>
      </c>
      <c r="M122" s="165" t="n">
        <f aca="false">G122*9.5</f>
        <v>16.72</v>
      </c>
      <c r="O122" s="20"/>
    </row>
    <row r="123" customFormat="false" ht="23.85" hidden="false" customHeight="false" outlineLevel="0" collapsed="false">
      <c r="A123" s="162" t="n">
        <v>3</v>
      </c>
      <c r="B123" s="91" t="s">
        <v>118</v>
      </c>
      <c r="C123" s="167"/>
      <c r="D123" s="92" t="n">
        <v>537.4</v>
      </c>
      <c r="E123" s="74" t="n">
        <v>1725.05</v>
      </c>
      <c r="F123" s="74" t="n">
        <v>0.83</v>
      </c>
      <c r="G123" s="81"/>
      <c r="H123" s="74" t="n">
        <v>26.43</v>
      </c>
      <c r="I123" s="81"/>
      <c r="J123" s="166" t="n">
        <f aca="false">K123/D123</f>
        <v>5.00621510978787</v>
      </c>
      <c r="K123" s="165" t="n">
        <f aca="false">L123+M123+E123</f>
        <v>2690.34</v>
      </c>
      <c r="L123" s="165" t="n">
        <f aca="false">F123*1163</f>
        <v>965.29</v>
      </c>
      <c r="M123" s="165" t="n">
        <f aca="false">G123*9.5</f>
        <v>0</v>
      </c>
      <c r="O123" s="20"/>
    </row>
    <row r="124" customFormat="false" ht="23.85" hidden="false" customHeight="false" outlineLevel="0" collapsed="false">
      <c r="A124" s="162" t="n">
        <v>4</v>
      </c>
      <c r="B124" s="91" t="s">
        <v>119</v>
      </c>
      <c r="C124" s="92" t="n">
        <v>700</v>
      </c>
      <c r="D124" s="163" t="n">
        <v>679</v>
      </c>
      <c r="E124" s="74" t="n">
        <v>1533.24</v>
      </c>
      <c r="F124" s="81"/>
      <c r="G124" s="169"/>
      <c r="H124" s="81"/>
      <c r="I124" s="81"/>
      <c r="J124" s="166" t="n">
        <f aca="false">K124/D124</f>
        <v>2.2580854197349</v>
      </c>
      <c r="K124" s="165" t="n">
        <f aca="false">L124+M124+E124</f>
        <v>1533.24</v>
      </c>
      <c r="L124" s="165" t="n">
        <f aca="false">F124*1163</f>
        <v>0</v>
      </c>
      <c r="M124" s="165" t="n">
        <f aca="false">G124*9.5</f>
        <v>0</v>
      </c>
      <c r="O124" s="20"/>
    </row>
    <row r="125" customFormat="false" ht="23.85" hidden="false" customHeight="false" outlineLevel="0" collapsed="false">
      <c r="A125" s="162" t="n">
        <v>5</v>
      </c>
      <c r="B125" s="91" t="s">
        <v>120</v>
      </c>
      <c r="C125" s="92" t="n">
        <v>100</v>
      </c>
      <c r="D125" s="92" t="n">
        <v>2559.4</v>
      </c>
      <c r="E125" s="74" t="n">
        <v>11241.57</v>
      </c>
      <c r="F125" s="74" t="n">
        <v>3.37</v>
      </c>
      <c r="G125" s="168"/>
      <c r="H125" s="74" t="n">
        <v>98.98</v>
      </c>
      <c r="I125" s="81"/>
      <c r="J125" s="166" t="n">
        <f aca="false">K125/D125</f>
        <v>5.92360709541299</v>
      </c>
      <c r="K125" s="165" t="n">
        <f aca="false">L125+M125+E125</f>
        <v>15160.88</v>
      </c>
      <c r="L125" s="165" t="n">
        <f aca="false">F125*1163</f>
        <v>3919.31</v>
      </c>
      <c r="M125" s="165" t="n">
        <f aca="false">G125*9.5</f>
        <v>0</v>
      </c>
      <c r="O125" s="20"/>
    </row>
    <row r="126" customFormat="false" ht="23.85" hidden="false" customHeight="false" outlineLevel="0" collapsed="false">
      <c r="A126" s="162" t="n">
        <v>6</v>
      </c>
      <c r="B126" s="91" t="s">
        <v>121</v>
      </c>
      <c r="C126" s="92" t="n">
        <v>30</v>
      </c>
      <c r="D126" s="163" t="n">
        <v>137.5</v>
      </c>
      <c r="E126" s="74" t="n">
        <v>368.05</v>
      </c>
      <c r="F126" s="81"/>
      <c r="G126" s="169"/>
      <c r="H126" s="81"/>
      <c r="I126" s="81"/>
      <c r="J126" s="166" t="n">
        <f aca="false">K126/D126</f>
        <v>2.67672727272727</v>
      </c>
      <c r="K126" s="165" t="n">
        <f aca="false">L126+M126+E126</f>
        <v>368.05</v>
      </c>
      <c r="L126" s="165" t="n">
        <f aca="false">F126*1163</f>
        <v>0</v>
      </c>
      <c r="M126" s="165" t="n">
        <f aca="false">G126*9.5</f>
        <v>0</v>
      </c>
      <c r="O126" s="20"/>
    </row>
    <row r="127" customFormat="false" ht="23.85" hidden="false" customHeight="false" outlineLevel="0" collapsed="false">
      <c r="A127" s="162" t="n">
        <v>7</v>
      </c>
      <c r="B127" s="91" t="s">
        <v>122</v>
      </c>
      <c r="C127" s="92" t="n">
        <v>49</v>
      </c>
      <c r="D127" s="163" t="n">
        <v>675.6</v>
      </c>
      <c r="E127" s="74" t="n">
        <v>5706.77</v>
      </c>
      <c r="F127" s="168"/>
      <c r="G127" s="169"/>
      <c r="H127" s="74" t="n">
        <v>42.15</v>
      </c>
      <c r="I127" s="81"/>
      <c r="J127" s="166" t="n">
        <f aca="false">K127/D127</f>
        <v>8.44696566015394</v>
      </c>
      <c r="K127" s="165" t="n">
        <f aca="false">L127+M127+E127</f>
        <v>5706.77</v>
      </c>
      <c r="L127" s="165" t="n">
        <f aca="false">F127*1163</f>
        <v>0</v>
      </c>
      <c r="M127" s="165" t="n">
        <f aca="false">G127*9.5</f>
        <v>0</v>
      </c>
      <c r="O127" s="20"/>
    </row>
    <row r="128" customFormat="false" ht="23.85" hidden="false" customHeight="false" outlineLevel="0" collapsed="false">
      <c r="A128" s="162" t="n">
        <v>8</v>
      </c>
      <c r="B128" s="91" t="s">
        <v>123</v>
      </c>
      <c r="C128" s="92" t="n">
        <v>200</v>
      </c>
      <c r="D128" s="163" t="n">
        <v>1185.9</v>
      </c>
      <c r="E128" s="74" t="n">
        <v>2963.44</v>
      </c>
      <c r="F128" s="81"/>
      <c r="G128" s="74" t="n">
        <v>113.19</v>
      </c>
      <c r="H128" s="74" t="n">
        <v>53.88</v>
      </c>
      <c r="I128" s="81"/>
      <c r="J128" s="166" t="n">
        <f aca="false">K128/D128</f>
        <v>3.40563706889282</v>
      </c>
      <c r="K128" s="165" t="n">
        <f aca="false">L128+M128+E128</f>
        <v>4038.745</v>
      </c>
      <c r="L128" s="165" t="n">
        <f aca="false">F128*1163</f>
        <v>0</v>
      </c>
      <c r="M128" s="165" t="n">
        <f aca="false">G128*9.5</f>
        <v>1075.305</v>
      </c>
      <c r="O128" s="20"/>
    </row>
    <row r="129" customFormat="false" ht="15" hidden="false" customHeight="false" outlineLevel="0" collapsed="false">
      <c r="A129" s="162" t="n">
        <v>9</v>
      </c>
      <c r="B129" s="91" t="s">
        <v>124</v>
      </c>
      <c r="C129" s="92" t="n">
        <v>60</v>
      </c>
      <c r="D129" s="163" t="n">
        <v>938</v>
      </c>
      <c r="E129" s="74" t="n">
        <v>1882.49</v>
      </c>
      <c r="F129" s="81"/>
      <c r="G129" s="74" t="n">
        <v>184.08</v>
      </c>
      <c r="H129" s="74" t="n">
        <v>30.64</v>
      </c>
      <c r="I129" s="81"/>
      <c r="J129" s="166" t="n">
        <f aca="false">K129/D129</f>
        <v>3.87126865671642</v>
      </c>
      <c r="K129" s="165" t="n">
        <f aca="false">L129+M129+E129</f>
        <v>3631.25</v>
      </c>
      <c r="L129" s="165" t="n">
        <f aca="false">F129*1163</f>
        <v>0</v>
      </c>
      <c r="M129" s="165" t="n">
        <f aca="false">G129*9.5</f>
        <v>1748.76</v>
      </c>
      <c r="O129" s="20"/>
    </row>
    <row r="130" customFormat="false" ht="23.85" hidden="false" customHeight="false" outlineLevel="0" collapsed="false">
      <c r="A130" s="162" t="n">
        <v>10</v>
      </c>
      <c r="B130" s="91" t="s">
        <v>125</v>
      </c>
      <c r="C130" s="92" t="n">
        <v>20</v>
      </c>
      <c r="D130" s="163" t="n">
        <v>552</v>
      </c>
      <c r="E130" s="74" t="n">
        <v>408.26</v>
      </c>
      <c r="F130" s="81"/>
      <c r="G130" s="74" t="n">
        <v>224.29</v>
      </c>
      <c r="H130" s="81"/>
      <c r="I130" s="81"/>
      <c r="J130" s="166" t="n">
        <f aca="false">K130/D130</f>
        <v>4.59966485507246</v>
      </c>
      <c r="K130" s="165" t="n">
        <f aca="false">L130+M130+E130</f>
        <v>2539.015</v>
      </c>
      <c r="L130" s="165" t="n">
        <f aca="false">F130*1163</f>
        <v>0</v>
      </c>
      <c r="M130" s="165" t="n">
        <f aca="false">G130*9.5</f>
        <v>2130.755</v>
      </c>
      <c r="O130" s="20"/>
    </row>
    <row r="131" customFormat="false" ht="23.85" hidden="false" customHeight="false" outlineLevel="0" collapsed="false">
      <c r="A131" s="162" t="n">
        <v>11</v>
      </c>
      <c r="B131" s="91" t="s">
        <v>126</v>
      </c>
      <c r="C131" s="92" t="n">
        <v>158</v>
      </c>
      <c r="D131" s="163" t="n">
        <v>1599.27</v>
      </c>
      <c r="E131" s="74" t="n">
        <v>4983.04</v>
      </c>
      <c r="F131" s="169"/>
      <c r="G131" s="168"/>
      <c r="H131" s="74" t="n">
        <v>43.72</v>
      </c>
      <c r="I131" s="81"/>
      <c r="J131" s="166" t="n">
        <f aca="false">K131/D131</f>
        <v>3.11582159360208</v>
      </c>
      <c r="K131" s="165" t="n">
        <f aca="false">L131+M131+E131</f>
        <v>4983.04</v>
      </c>
      <c r="L131" s="165" t="n">
        <f aca="false">F131*1163</f>
        <v>0</v>
      </c>
      <c r="M131" s="165" t="n">
        <f aca="false">G131*9.5</f>
        <v>0</v>
      </c>
      <c r="O131" s="20"/>
    </row>
    <row r="132" customFormat="false" ht="15" hidden="false" customHeight="false" outlineLevel="0" collapsed="false">
      <c r="A132" s="162" t="n">
        <v>12</v>
      </c>
      <c r="B132" s="91" t="s">
        <v>127</v>
      </c>
      <c r="C132" s="92" t="n">
        <v>1060</v>
      </c>
      <c r="D132" s="163" t="n">
        <v>1559.27</v>
      </c>
      <c r="E132" s="74" t="n">
        <v>2734.28</v>
      </c>
      <c r="F132" s="81"/>
      <c r="G132" s="169"/>
      <c r="H132" s="74" t="n">
        <v>69.37</v>
      </c>
      <c r="I132" s="81"/>
      <c r="J132" s="166" t="n">
        <f aca="false">K132/D132</f>
        <v>1.75356416784778</v>
      </c>
      <c r="K132" s="165" t="n">
        <f aca="false">L132+M132+E132</f>
        <v>2734.28</v>
      </c>
      <c r="L132" s="165" t="n">
        <f aca="false">F132*1163</f>
        <v>0</v>
      </c>
      <c r="M132" s="165" t="n">
        <f aca="false">G132*9.5</f>
        <v>0</v>
      </c>
      <c r="O132" s="20"/>
    </row>
    <row r="133" customFormat="false" ht="23.85" hidden="false" customHeight="false" outlineLevel="0" collapsed="false">
      <c r="A133" s="162" t="n">
        <v>13</v>
      </c>
      <c r="B133" s="91" t="s">
        <v>128</v>
      </c>
      <c r="C133" s="92"/>
      <c r="D133" s="163" t="n">
        <v>127.8</v>
      </c>
      <c r="E133" s="74" t="n">
        <v>514.05</v>
      </c>
      <c r="F133" s="81"/>
      <c r="G133" s="169"/>
      <c r="H133" s="69" t="n">
        <v>3.89</v>
      </c>
      <c r="I133" s="81"/>
      <c r="J133" s="166" t="n">
        <f aca="false">K133/D133</f>
        <v>4.02230046948357</v>
      </c>
      <c r="K133" s="165" t="n">
        <f aca="false">L133+M133+E133</f>
        <v>514.05</v>
      </c>
      <c r="L133" s="165" t="n">
        <f aca="false">F133*1163</f>
        <v>0</v>
      </c>
      <c r="M133" s="165" t="n">
        <f aca="false">G133*9.5</f>
        <v>0</v>
      </c>
      <c r="O133" s="20"/>
    </row>
    <row r="134" customFormat="false" ht="15" hidden="false" customHeight="false" outlineLevel="0" collapsed="false">
      <c r="A134" s="162" t="n">
        <v>14</v>
      </c>
      <c r="B134" s="91" t="s">
        <v>129</v>
      </c>
      <c r="C134" s="170"/>
      <c r="D134" s="171" t="n">
        <v>606.3</v>
      </c>
      <c r="E134" s="74" t="n">
        <v>5735.07</v>
      </c>
      <c r="F134" s="172"/>
      <c r="G134" s="81"/>
      <c r="H134" s="74" t="n">
        <v>15.41</v>
      </c>
      <c r="I134" s="81"/>
      <c r="J134" s="166" t="n">
        <f aca="false">K134/D134</f>
        <v>9.45912914398813</v>
      </c>
      <c r="K134" s="165" t="n">
        <f aca="false">L134+M134+E134</f>
        <v>5735.07</v>
      </c>
      <c r="L134" s="165" t="n">
        <f aca="false">F134*1163</f>
        <v>0</v>
      </c>
      <c r="M134" s="165" t="n">
        <f aca="false">G134*9.5</f>
        <v>0</v>
      </c>
      <c r="O134" s="20"/>
    </row>
    <row r="135" customFormat="false" ht="15" hidden="false" customHeight="false" outlineLevel="0" collapsed="false">
      <c r="A135" s="162" t="n">
        <v>15</v>
      </c>
      <c r="B135" s="91" t="s">
        <v>130</v>
      </c>
      <c r="C135" s="92" t="n">
        <v>10</v>
      </c>
      <c r="D135" s="92" t="n">
        <v>712.92</v>
      </c>
      <c r="E135" s="74" t="n">
        <v>1213.15</v>
      </c>
      <c r="F135" s="81"/>
      <c r="G135" s="81"/>
      <c r="H135" s="74" t="n">
        <v>27</v>
      </c>
      <c r="I135" s="81"/>
      <c r="J135" s="166" t="n">
        <f aca="false">K135/D135</f>
        <v>1.70166358076643</v>
      </c>
      <c r="K135" s="165" t="n">
        <f aca="false">L135+M135+E135</f>
        <v>1213.15</v>
      </c>
      <c r="L135" s="165" t="n">
        <f aca="false">F135*1163</f>
        <v>0</v>
      </c>
      <c r="M135" s="165" t="n">
        <f aca="false">G135*9.5</f>
        <v>0</v>
      </c>
      <c r="O135" s="20"/>
    </row>
    <row r="136" customFormat="false" ht="23.85" hidden="false" customHeight="false" outlineLevel="0" collapsed="false">
      <c r="A136" s="162" t="n">
        <v>16</v>
      </c>
      <c r="B136" s="91" t="s">
        <v>131</v>
      </c>
      <c r="C136" s="92" t="n">
        <v>30</v>
      </c>
      <c r="D136" s="163" t="n">
        <v>350</v>
      </c>
      <c r="E136" s="74" t="n">
        <v>215.65</v>
      </c>
      <c r="F136" s="81"/>
      <c r="G136" s="169"/>
      <c r="H136" s="81"/>
      <c r="I136" s="81"/>
      <c r="J136" s="166" t="n">
        <f aca="false">K136/D136</f>
        <v>0.616142857142857</v>
      </c>
      <c r="K136" s="165" t="n">
        <f aca="false">L136+M136+E136</f>
        <v>215.65</v>
      </c>
      <c r="L136" s="165" t="n">
        <f aca="false">F136*1163</f>
        <v>0</v>
      </c>
      <c r="M136" s="165" t="n">
        <f aca="false">G136*9.5</f>
        <v>0</v>
      </c>
      <c r="O136" s="20"/>
    </row>
    <row r="137" customFormat="false" ht="23.85" hidden="false" customHeight="false" outlineLevel="0" collapsed="false">
      <c r="A137" s="162" t="n">
        <v>17</v>
      </c>
      <c r="B137" s="91" t="s">
        <v>132</v>
      </c>
      <c r="C137" s="92"/>
      <c r="D137" s="163" t="n">
        <v>1166.8</v>
      </c>
      <c r="E137" s="74" t="n">
        <v>9331.15</v>
      </c>
      <c r="F137" s="81"/>
      <c r="G137" s="169"/>
      <c r="H137" s="69" t="n">
        <v>21.34</v>
      </c>
      <c r="I137" s="81"/>
      <c r="J137" s="166" t="n">
        <f aca="false">K137/D137</f>
        <v>7.99721460404525</v>
      </c>
      <c r="K137" s="165" t="n">
        <f aca="false">L137+M137+E137</f>
        <v>9331.15</v>
      </c>
      <c r="L137" s="165" t="n">
        <f aca="false">F137*1163</f>
        <v>0</v>
      </c>
      <c r="M137" s="165" t="n">
        <f aca="false">G137*9.5</f>
        <v>0</v>
      </c>
      <c r="O137" s="20"/>
    </row>
    <row r="138" customFormat="false" ht="23.85" hidden="false" customHeight="false" outlineLevel="0" collapsed="false">
      <c r="A138" s="162" t="n">
        <v>18</v>
      </c>
      <c r="B138" s="146" t="s">
        <v>133</v>
      </c>
      <c r="C138" s="92"/>
      <c r="D138" s="163" t="n">
        <v>270.2</v>
      </c>
      <c r="E138" s="74" t="n">
        <v>279.45</v>
      </c>
      <c r="F138" s="81"/>
      <c r="G138" s="169"/>
      <c r="H138" s="69" t="n">
        <v>4.92</v>
      </c>
      <c r="I138" s="81"/>
      <c r="J138" s="166" t="n">
        <f aca="false">K138/D138</f>
        <v>1.03423390081421</v>
      </c>
      <c r="K138" s="165" t="n">
        <f aca="false">L138+M138+E138</f>
        <v>279.45</v>
      </c>
      <c r="L138" s="165" t="n">
        <f aca="false">F138*1163</f>
        <v>0</v>
      </c>
      <c r="M138" s="165" t="n">
        <f aca="false">G138*9.5</f>
        <v>0</v>
      </c>
      <c r="O138" s="20"/>
    </row>
    <row r="139" customFormat="false" ht="15" hidden="false" customHeight="false" outlineLevel="0" collapsed="false">
      <c r="A139" s="173"/>
      <c r="B139" s="174" t="s">
        <v>66</v>
      </c>
      <c r="C139" s="175" t="n">
        <f aca="false">SUM(C121:C138)</f>
        <v>2451</v>
      </c>
      <c r="D139" s="175" t="n">
        <f aca="false">SUM(D121:D138)</f>
        <v>13779.66</v>
      </c>
      <c r="E139" s="176" t="n">
        <f aca="false">SUM(E121:E138)</f>
        <v>51278.57</v>
      </c>
      <c r="F139" s="176" t="n">
        <f aca="false">SUM(F121:F138)</f>
        <v>4.2</v>
      </c>
      <c r="G139" s="176" t="n">
        <f aca="false">SUM(G121:G138)</f>
        <v>523.32</v>
      </c>
      <c r="H139" s="176" t="n">
        <f aca="false">SUM(H121:H138)</f>
        <v>437.73</v>
      </c>
      <c r="I139" s="176" t="n">
        <f aca="false">SUM(I121:I138)</f>
        <v>0</v>
      </c>
      <c r="J139" s="177"/>
      <c r="K139" s="177"/>
      <c r="L139" s="177"/>
      <c r="M139" s="178"/>
      <c r="O139" s="20"/>
    </row>
    <row r="140" customFormat="false" ht="15" hidden="false" customHeight="false" outlineLevel="0" collapsed="false">
      <c r="A140" s="173"/>
      <c r="B140" s="174" t="s">
        <v>67</v>
      </c>
      <c r="C140" s="175"/>
      <c r="D140" s="175"/>
      <c r="E140" s="176"/>
      <c r="F140" s="176"/>
      <c r="G140" s="176"/>
      <c r="H140" s="176"/>
      <c r="I140" s="178"/>
      <c r="J140" s="179" t="n">
        <f aca="false">SUM(J121:J138)/18</f>
        <v>3.97059286595947</v>
      </c>
      <c r="K140" s="178"/>
      <c r="L140" s="178"/>
      <c r="M140" s="178"/>
      <c r="O140" s="20"/>
    </row>
    <row r="141" customFormat="false" ht="15" hidden="false" customHeight="false" outlineLevel="0" collapsed="false">
      <c r="A141" s="125"/>
      <c r="B141" s="125"/>
      <c r="C141" s="125"/>
      <c r="D141" s="125"/>
      <c r="E141" s="124"/>
      <c r="F141" s="124"/>
      <c r="G141" s="124"/>
      <c r="H141" s="124"/>
      <c r="I141" s="124"/>
      <c r="J141" s="124"/>
      <c r="K141" s="124"/>
      <c r="L141" s="124"/>
      <c r="M141" s="124"/>
      <c r="O141" s="20"/>
    </row>
    <row r="142" customFormat="false" ht="15" hidden="false" customHeight="false" outlineLevel="0" collapsed="false">
      <c r="A142" s="125"/>
      <c r="B142" s="125"/>
      <c r="C142" s="125"/>
      <c r="D142" s="125"/>
      <c r="E142" s="124"/>
      <c r="F142" s="124"/>
      <c r="G142" s="124"/>
      <c r="H142" s="124"/>
      <c r="I142" s="124"/>
      <c r="J142" s="124"/>
      <c r="K142" s="124"/>
      <c r="L142" s="124"/>
      <c r="M142" s="124"/>
      <c r="O142" s="20"/>
    </row>
    <row r="143" customFormat="false" ht="13.5" hidden="false" customHeight="true" outlineLevel="0" collapsed="false">
      <c r="A143" s="126" t="s">
        <v>1</v>
      </c>
      <c r="B143" s="127" t="s">
        <v>2</v>
      </c>
      <c r="C143" s="127" t="s">
        <v>3</v>
      </c>
      <c r="D143" s="127" t="s">
        <v>4</v>
      </c>
      <c r="E143" s="126" t="s">
        <v>5</v>
      </c>
      <c r="F143" s="126"/>
      <c r="G143" s="126"/>
      <c r="H143" s="126"/>
      <c r="I143" s="126"/>
      <c r="J143" s="127" t="s">
        <v>6</v>
      </c>
      <c r="K143" s="127" t="s">
        <v>7</v>
      </c>
      <c r="L143" s="127"/>
      <c r="M143" s="127"/>
      <c r="O143" s="20"/>
    </row>
    <row r="144" customFormat="false" ht="45" hidden="false" customHeight="true" outlineLevel="0" collapsed="false">
      <c r="A144" s="126"/>
      <c r="B144" s="127"/>
      <c r="C144" s="127"/>
      <c r="D144" s="127"/>
      <c r="E144" s="126" t="s">
        <v>8</v>
      </c>
      <c r="F144" s="126" t="s">
        <v>9</v>
      </c>
      <c r="G144" s="126" t="s">
        <v>10</v>
      </c>
      <c r="H144" s="126" t="s">
        <v>11</v>
      </c>
      <c r="I144" s="126" t="s">
        <v>12</v>
      </c>
      <c r="J144" s="127"/>
      <c r="K144" s="127" t="s">
        <v>13</v>
      </c>
      <c r="L144" s="127" t="s">
        <v>14</v>
      </c>
      <c r="M144" s="127" t="s">
        <v>15</v>
      </c>
      <c r="O144" s="20"/>
    </row>
    <row r="145" customFormat="false" ht="15" hidden="false" customHeight="false" outlineLevel="0" collapsed="false">
      <c r="A145" s="161" t="s">
        <v>134</v>
      </c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O145" s="20"/>
    </row>
    <row r="146" customFormat="false" ht="35.05" hidden="false" customHeight="false" outlineLevel="0" collapsed="false">
      <c r="A146" s="180" t="n">
        <v>1</v>
      </c>
      <c r="B146" s="91" t="s">
        <v>135</v>
      </c>
      <c r="C146" s="92" t="n">
        <v>756</v>
      </c>
      <c r="D146" s="92" t="n">
        <v>5466</v>
      </c>
      <c r="E146" s="74" t="n">
        <v>8146.62</v>
      </c>
      <c r="F146" s="74" t="n">
        <v>98</v>
      </c>
      <c r="G146" s="81"/>
      <c r="H146" s="74" t="n">
        <v>101.34</v>
      </c>
      <c r="I146" s="81"/>
      <c r="J146" s="93" t="n">
        <f aca="false">K146/D146</f>
        <v>22.3418624222466</v>
      </c>
      <c r="K146" s="76" t="n">
        <f aca="false">L146+M146+E146</f>
        <v>122120.62</v>
      </c>
      <c r="L146" s="76" t="n">
        <f aca="false">F146*1163</f>
        <v>113974</v>
      </c>
      <c r="M146" s="76" t="n">
        <f aca="false">G146*9.5</f>
        <v>0</v>
      </c>
      <c r="O146" s="20"/>
    </row>
    <row r="147" customFormat="false" ht="23.85" hidden="false" customHeight="false" outlineLevel="0" collapsed="false">
      <c r="A147" s="180" t="n">
        <v>2</v>
      </c>
      <c r="B147" s="94" t="s">
        <v>136</v>
      </c>
      <c r="C147" s="92" t="n">
        <v>810</v>
      </c>
      <c r="D147" s="92" t="n">
        <v>11225.1</v>
      </c>
      <c r="E147" s="74" t="n">
        <v>2052.56</v>
      </c>
      <c r="F147" s="74" t="n">
        <v>81.03</v>
      </c>
      <c r="G147" s="74" t="n">
        <v>4497.14</v>
      </c>
      <c r="H147" s="74" t="n">
        <v>698.72</v>
      </c>
      <c r="I147" s="81"/>
      <c r="J147" s="93" t="n">
        <f aca="false">K147/D147</f>
        <v>12.384146243686</v>
      </c>
      <c r="K147" s="76" t="n">
        <f aca="false">L147+M147+E147</f>
        <v>139013.28</v>
      </c>
      <c r="L147" s="76" t="n">
        <f aca="false">F147*1163</f>
        <v>94237.89</v>
      </c>
      <c r="M147" s="76" t="n">
        <f aca="false">G147*9.5</f>
        <v>42722.83</v>
      </c>
      <c r="O147" s="20"/>
    </row>
    <row r="148" customFormat="false" ht="23.85" hidden="false" customHeight="false" outlineLevel="0" collapsed="false">
      <c r="A148" s="180" t="n">
        <v>3</v>
      </c>
      <c r="B148" s="91" t="s">
        <v>137</v>
      </c>
      <c r="C148" s="92" t="n">
        <v>50</v>
      </c>
      <c r="D148" s="92" t="n">
        <v>391</v>
      </c>
      <c r="E148" s="74" t="n">
        <v>1049.47</v>
      </c>
      <c r="F148" s="172"/>
      <c r="G148" s="69" t="n">
        <v>97</v>
      </c>
      <c r="H148" s="169"/>
      <c r="I148" s="169"/>
      <c r="J148" s="93" t="n">
        <f aca="false">K148/D148</f>
        <v>5.04084398976982</v>
      </c>
      <c r="K148" s="76" t="n">
        <f aca="false">L148+M148+E148</f>
        <v>1970.97</v>
      </c>
      <c r="L148" s="76" t="n">
        <f aca="false">F148*1163</f>
        <v>0</v>
      </c>
      <c r="M148" s="76" t="n">
        <f aca="false">G148*9.5</f>
        <v>921.5</v>
      </c>
      <c r="O148" s="20"/>
    </row>
    <row r="149" customFormat="false" ht="23.85" hidden="false" customHeight="false" outlineLevel="0" collapsed="false">
      <c r="A149" s="180" t="n">
        <v>4</v>
      </c>
      <c r="B149" s="91" t="s">
        <v>138</v>
      </c>
      <c r="C149" s="92" t="n">
        <v>40</v>
      </c>
      <c r="D149" s="92" t="n">
        <v>193</v>
      </c>
      <c r="E149" s="74" t="n">
        <v>392.04</v>
      </c>
      <c r="F149" s="172"/>
      <c r="G149" s="69" t="n">
        <v>289.09</v>
      </c>
      <c r="H149" s="74" t="n">
        <v>2.6</v>
      </c>
      <c r="I149" s="169"/>
      <c r="J149" s="93" t="n">
        <f aca="false">K149/D149</f>
        <v>16.2611139896373</v>
      </c>
      <c r="K149" s="76" t="n">
        <f aca="false">L149+M149+E149</f>
        <v>3138.395</v>
      </c>
      <c r="L149" s="76" t="n">
        <f aca="false">F149*1163</f>
        <v>0</v>
      </c>
      <c r="M149" s="76" t="n">
        <f aca="false">G149*9.5</f>
        <v>2746.355</v>
      </c>
      <c r="O149" s="20"/>
    </row>
    <row r="150" customFormat="false" ht="35.05" hidden="false" customHeight="false" outlineLevel="0" collapsed="false">
      <c r="A150" s="180" t="n">
        <v>5</v>
      </c>
      <c r="B150" s="91" t="s">
        <v>139</v>
      </c>
      <c r="C150" s="95" t="n">
        <v>135</v>
      </c>
      <c r="D150" s="92" t="n">
        <v>845</v>
      </c>
      <c r="E150" s="74" t="n">
        <v>2218.93</v>
      </c>
      <c r="F150" s="74" t="n">
        <v>4.06</v>
      </c>
      <c r="G150" s="81"/>
      <c r="H150" s="74" t="n">
        <v>19.65</v>
      </c>
      <c r="I150" s="74" t="n">
        <v>9.6</v>
      </c>
      <c r="J150" s="93" t="n">
        <f aca="false">K150/D150</f>
        <v>8.21385798816568</v>
      </c>
      <c r="K150" s="76" t="n">
        <f aca="false">L150+M150+E150</f>
        <v>6940.71</v>
      </c>
      <c r="L150" s="76" t="n">
        <f aca="false">F150*1163</f>
        <v>4721.78</v>
      </c>
      <c r="M150" s="76" t="n">
        <f aca="false">G150*9.5</f>
        <v>0</v>
      </c>
      <c r="O150" s="20"/>
    </row>
    <row r="151" customFormat="false" ht="35.05" hidden="false" customHeight="false" outlineLevel="0" collapsed="false">
      <c r="A151" s="180" t="n">
        <v>6</v>
      </c>
      <c r="B151" s="94" t="s">
        <v>140</v>
      </c>
      <c r="C151" s="92" t="n">
        <v>761</v>
      </c>
      <c r="D151" s="92" t="n">
        <v>2193</v>
      </c>
      <c r="E151" s="74" t="n">
        <v>3660.49</v>
      </c>
      <c r="F151" s="74" t="n">
        <v>32</v>
      </c>
      <c r="G151" s="81"/>
      <c r="H151" s="74" t="n">
        <v>68.47</v>
      </c>
      <c r="I151" s="69" t="n">
        <v>2.86</v>
      </c>
      <c r="J151" s="93" t="n">
        <f aca="false">K151/D151</f>
        <v>18.6395303237574</v>
      </c>
      <c r="K151" s="76" t="n">
        <f aca="false">L151+M151+E151</f>
        <v>40876.49</v>
      </c>
      <c r="L151" s="76" t="n">
        <f aca="false">F151*1163</f>
        <v>37216</v>
      </c>
      <c r="M151" s="76" t="n">
        <f aca="false">G151*9.5</f>
        <v>0</v>
      </c>
      <c r="O151" s="20"/>
    </row>
    <row r="152" customFormat="false" ht="23.85" hidden="false" customHeight="false" outlineLevel="0" collapsed="false">
      <c r="A152" s="180" t="n">
        <v>7</v>
      </c>
      <c r="B152" s="91" t="s">
        <v>141</v>
      </c>
      <c r="C152" s="92" t="n">
        <v>125</v>
      </c>
      <c r="D152" s="92" t="n">
        <v>616.3</v>
      </c>
      <c r="E152" s="74" t="n">
        <v>2343.14</v>
      </c>
      <c r="F152" s="169"/>
      <c r="G152" s="81"/>
      <c r="H152" s="74" t="n">
        <v>21.39</v>
      </c>
      <c r="I152" s="169"/>
      <c r="J152" s="93" t="n">
        <f aca="false">K152/D152</f>
        <v>3.80194710368327</v>
      </c>
      <c r="K152" s="76" t="n">
        <f aca="false">L152+M152+E152</f>
        <v>2343.14</v>
      </c>
      <c r="L152" s="76" t="n">
        <f aca="false">F152*1163</f>
        <v>0</v>
      </c>
      <c r="M152" s="76" t="n">
        <f aca="false">G152*9.5</f>
        <v>0</v>
      </c>
      <c r="O152" s="20"/>
    </row>
    <row r="153" customFormat="false" ht="35.05" hidden="false" customHeight="false" outlineLevel="0" collapsed="false">
      <c r="A153" s="180" t="n">
        <v>8</v>
      </c>
      <c r="B153" s="94" t="s">
        <v>142</v>
      </c>
      <c r="C153" s="92" t="n">
        <v>1995</v>
      </c>
      <c r="D153" s="92" t="n">
        <v>25949</v>
      </c>
      <c r="E153" s="74" t="n">
        <v>30435.69</v>
      </c>
      <c r="F153" s="74" t="n">
        <v>110.91</v>
      </c>
      <c r="G153" s="81"/>
      <c r="H153" s="74" t="n">
        <v>3723.66</v>
      </c>
      <c r="I153" s="81"/>
      <c r="J153" s="93" t="n">
        <f aca="false">K153/D153</f>
        <v>6.14374426760183</v>
      </c>
      <c r="K153" s="76" t="n">
        <f aca="false">L153+M153+E153</f>
        <v>159424.02</v>
      </c>
      <c r="L153" s="76" t="n">
        <f aca="false">F153*1163</f>
        <v>128988.33</v>
      </c>
      <c r="M153" s="76" t="n">
        <f aca="false">G153*9.5</f>
        <v>0</v>
      </c>
      <c r="O153" s="20"/>
    </row>
    <row r="154" customFormat="false" ht="46.25" hidden="false" customHeight="false" outlineLevel="0" collapsed="false">
      <c r="A154" s="180" t="n">
        <v>9</v>
      </c>
      <c r="B154" s="94" t="s">
        <v>143</v>
      </c>
      <c r="C154" s="92" t="n">
        <v>1031</v>
      </c>
      <c r="D154" s="92" t="n">
        <v>5112</v>
      </c>
      <c r="E154" s="74" t="n">
        <v>9761.19</v>
      </c>
      <c r="F154" s="74" t="n">
        <v>19</v>
      </c>
      <c r="G154" s="81"/>
      <c r="H154" s="74" t="n">
        <v>196.57</v>
      </c>
      <c r="I154" s="81"/>
      <c r="J154" s="93" t="n">
        <f aca="false">K154/D154</f>
        <v>6.23204029733959</v>
      </c>
      <c r="K154" s="76" t="n">
        <f aca="false">L154+M154+E154</f>
        <v>31858.19</v>
      </c>
      <c r="L154" s="76" t="n">
        <f aca="false">F154*1163</f>
        <v>22097</v>
      </c>
      <c r="M154" s="76" t="n">
        <f aca="false">G154*9.5</f>
        <v>0</v>
      </c>
      <c r="O154" s="20"/>
    </row>
    <row r="155" customFormat="false" ht="23.85" hidden="false" customHeight="false" outlineLevel="0" collapsed="false">
      <c r="A155" s="180" t="n">
        <v>10</v>
      </c>
      <c r="B155" s="94" t="s">
        <v>144</v>
      </c>
      <c r="C155" s="92" t="n">
        <v>1125</v>
      </c>
      <c r="D155" s="92" t="n">
        <v>8890</v>
      </c>
      <c r="E155" s="74" t="n">
        <v>6321.41</v>
      </c>
      <c r="F155" s="74" t="n">
        <v>3.05</v>
      </c>
      <c r="G155" s="81"/>
      <c r="H155" s="74" t="n">
        <v>410.46</v>
      </c>
      <c r="I155" s="81"/>
      <c r="J155" s="93" t="n">
        <f aca="false">K155/D155</f>
        <v>1.11007424071991</v>
      </c>
      <c r="K155" s="76" t="n">
        <f aca="false">L155+M155+E155</f>
        <v>9868.56</v>
      </c>
      <c r="L155" s="76" t="n">
        <f aca="false">F155*1163</f>
        <v>3547.15</v>
      </c>
      <c r="M155" s="76" t="n">
        <f aca="false">G155*9.5</f>
        <v>0</v>
      </c>
      <c r="O155" s="20"/>
    </row>
    <row r="156" customFormat="false" ht="35.05" hidden="false" customHeight="false" outlineLevel="0" collapsed="false">
      <c r="A156" s="180" t="n">
        <v>11</v>
      </c>
      <c r="B156" s="94" t="s">
        <v>145</v>
      </c>
      <c r="C156" s="92" t="n">
        <v>910</v>
      </c>
      <c r="D156" s="92" t="n">
        <v>2539.5</v>
      </c>
      <c r="E156" s="74" t="n">
        <v>9921.45</v>
      </c>
      <c r="F156" s="169"/>
      <c r="G156" s="74" t="n">
        <v>5.91</v>
      </c>
      <c r="H156" s="74" t="n">
        <v>166.86</v>
      </c>
      <c r="I156" s="69" t="n">
        <v>40.39</v>
      </c>
      <c r="J156" s="93" t="n">
        <f aca="false">K156/D156</f>
        <v>3.92896042528057</v>
      </c>
      <c r="K156" s="76" t="n">
        <f aca="false">L156+M156+E156</f>
        <v>9977.595</v>
      </c>
      <c r="L156" s="76" t="n">
        <f aca="false">F156*1163</f>
        <v>0</v>
      </c>
      <c r="M156" s="76" t="n">
        <f aca="false">G156*9.5</f>
        <v>56.145</v>
      </c>
      <c r="O156" s="20"/>
    </row>
    <row r="157" customFormat="false" ht="23.85" hidden="false" customHeight="false" outlineLevel="0" collapsed="false">
      <c r="A157" s="180" t="n">
        <v>12</v>
      </c>
      <c r="B157" s="94" t="s">
        <v>146</v>
      </c>
      <c r="C157" s="92" t="n">
        <v>130</v>
      </c>
      <c r="D157" s="92" t="n">
        <v>2840.4</v>
      </c>
      <c r="E157" s="69" t="n">
        <v>13462.17</v>
      </c>
      <c r="F157" s="81"/>
      <c r="G157" s="81"/>
      <c r="H157" s="74" t="n">
        <v>168.84</v>
      </c>
      <c r="I157" s="81"/>
      <c r="J157" s="93" t="n">
        <f aca="false">K157/D157</f>
        <v>4.73953316434305</v>
      </c>
      <c r="K157" s="76" t="n">
        <f aca="false">L157+M157+E157</f>
        <v>13462.17</v>
      </c>
      <c r="L157" s="76" t="n">
        <f aca="false">F157*1163</f>
        <v>0</v>
      </c>
      <c r="M157" s="76" t="n">
        <f aca="false">G157*9.5</f>
        <v>0</v>
      </c>
      <c r="O157" s="20"/>
    </row>
    <row r="158" customFormat="false" ht="23.85" hidden="false" customHeight="false" outlineLevel="0" collapsed="false">
      <c r="A158" s="180" t="n">
        <v>13</v>
      </c>
      <c r="B158" s="91" t="s">
        <v>147</v>
      </c>
      <c r="C158" s="92" t="n">
        <v>50</v>
      </c>
      <c r="D158" s="92" t="n">
        <v>241</v>
      </c>
      <c r="E158" s="74" t="n">
        <v>1015.81</v>
      </c>
      <c r="F158" s="172"/>
      <c r="G158" s="81"/>
      <c r="H158" s="74" t="n">
        <v>8.46</v>
      </c>
      <c r="I158" s="169"/>
      <c r="J158" s="93" t="n">
        <f aca="false">K158/D158</f>
        <v>4.21497925311203</v>
      </c>
      <c r="K158" s="76" t="n">
        <f aca="false">L158+M158+E158</f>
        <v>1015.81</v>
      </c>
      <c r="L158" s="76" t="n">
        <f aca="false">F158*1163</f>
        <v>0</v>
      </c>
      <c r="M158" s="76" t="n">
        <f aca="false">G158*9.5</f>
        <v>0</v>
      </c>
      <c r="O158" s="20"/>
    </row>
    <row r="159" customFormat="false" ht="35.05" hidden="false" customHeight="false" outlineLevel="0" collapsed="false">
      <c r="A159" s="180" t="n">
        <v>14</v>
      </c>
      <c r="B159" s="91" t="s">
        <v>148</v>
      </c>
      <c r="C159" s="92" t="n">
        <v>35</v>
      </c>
      <c r="D159" s="92" t="n">
        <v>217</v>
      </c>
      <c r="E159" s="74" t="n">
        <v>0</v>
      </c>
      <c r="F159" s="172" t="n">
        <v>0</v>
      </c>
      <c r="G159" s="81" t="n">
        <v>0</v>
      </c>
      <c r="H159" s="74" t="n">
        <v>0</v>
      </c>
      <c r="I159" s="169" t="n">
        <v>0</v>
      </c>
      <c r="J159" s="93" t="n">
        <f aca="false">K159/D159</f>
        <v>0</v>
      </c>
      <c r="K159" s="76" t="n">
        <f aca="false">L159+M159+E159</f>
        <v>0</v>
      </c>
      <c r="L159" s="76" t="n">
        <f aca="false">F159*1163</f>
        <v>0</v>
      </c>
      <c r="M159" s="76" t="n">
        <f aca="false">G159*9.5</f>
        <v>0</v>
      </c>
      <c r="O159" s="20"/>
    </row>
    <row r="160" customFormat="false" ht="15" hidden="false" customHeight="false" outlineLevel="0" collapsed="false">
      <c r="A160" s="173"/>
      <c r="B160" s="174" t="s">
        <v>66</v>
      </c>
      <c r="C160" s="175" t="n">
        <f aca="false">SUM(C146:C159)</f>
        <v>7953</v>
      </c>
      <c r="D160" s="175" t="n">
        <f aca="false">SUM(D146:D159)</f>
        <v>66718.3</v>
      </c>
      <c r="E160" s="175" t="n">
        <f aca="false">SUM(E146:E159)</f>
        <v>90780.97</v>
      </c>
      <c r="F160" s="175" t="n">
        <f aca="false">SUM(F146:F159)</f>
        <v>348.05</v>
      </c>
      <c r="G160" s="175" t="n">
        <f aca="false">SUM(G146:G159)</f>
        <v>4889.14</v>
      </c>
      <c r="H160" s="175" t="n">
        <f aca="false">SUM(H146:H159)</f>
        <v>5587.02</v>
      </c>
      <c r="I160" s="175" t="n">
        <f aca="false">SUM(I146:I159)</f>
        <v>52.85</v>
      </c>
      <c r="J160" s="178"/>
      <c r="K160" s="178"/>
      <c r="L160" s="178"/>
      <c r="M160" s="178"/>
      <c r="O160" s="96"/>
    </row>
    <row r="161" customFormat="false" ht="15" hidden="false" customHeight="false" outlineLevel="0" collapsed="false">
      <c r="A161" s="173"/>
      <c r="B161" s="174" t="s">
        <v>67</v>
      </c>
      <c r="C161" s="175"/>
      <c r="D161" s="175"/>
      <c r="E161" s="176"/>
      <c r="F161" s="176"/>
      <c r="G161" s="176"/>
      <c r="H161" s="176"/>
      <c r="I161" s="181"/>
      <c r="J161" s="181" t="n">
        <f aca="false">SUM(J146:J158)/13</f>
        <v>8.69635643918024</v>
      </c>
      <c r="K161" s="178"/>
      <c r="L161" s="178"/>
      <c r="M161" s="178"/>
      <c r="O161" s="96"/>
    </row>
    <row r="162" customFormat="false" ht="15" hidden="false" customHeight="false" outlineLevel="0" collapsed="false">
      <c r="A162" s="125"/>
      <c r="B162" s="125"/>
      <c r="C162" s="156"/>
      <c r="D162" s="156"/>
      <c r="E162" s="157"/>
      <c r="F162" s="157"/>
      <c r="G162" s="157"/>
      <c r="H162" s="157"/>
      <c r="I162" s="157"/>
      <c r="J162" s="156"/>
      <c r="K162" s="159"/>
      <c r="L162" s="159"/>
      <c r="M162" s="159"/>
      <c r="O162" s="96"/>
    </row>
    <row r="163" customFormat="false" ht="15" hidden="true" customHeight="false" outlineLevel="0" collapsed="false">
      <c r="A163" s="125"/>
      <c r="B163" s="125"/>
      <c r="C163" s="156"/>
      <c r="D163" s="156"/>
      <c r="E163" s="157"/>
      <c r="F163" s="157"/>
      <c r="G163" s="157"/>
      <c r="H163" s="157"/>
      <c r="I163" s="157"/>
      <c r="J163" s="156"/>
      <c r="K163" s="159"/>
      <c r="L163" s="159"/>
      <c r="M163" s="159"/>
      <c r="O163" s="96"/>
    </row>
    <row r="164" customFormat="false" ht="15" hidden="true" customHeight="false" outlineLevel="0" collapsed="false">
      <c r="A164" s="125"/>
      <c r="B164" s="125"/>
      <c r="C164" s="156"/>
      <c r="D164" s="156"/>
      <c r="E164" s="157"/>
      <c r="F164" s="157"/>
      <c r="G164" s="157"/>
      <c r="H164" s="157"/>
      <c r="I164" s="157"/>
      <c r="J164" s="156"/>
      <c r="K164" s="159"/>
      <c r="L164" s="159"/>
      <c r="M164" s="159"/>
      <c r="O164" s="96"/>
    </row>
    <row r="165" customFormat="false" ht="15" hidden="false" customHeight="false" outlineLevel="0" collapsed="false">
      <c r="A165" s="125"/>
      <c r="B165" s="125"/>
      <c r="C165" s="125"/>
      <c r="D165" s="125"/>
      <c r="E165" s="124"/>
      <c r="F165" s="124"/>
      <c r="G165" s="124"/>
      <c r="H165" s="157"/>
      <c r="I165" s="157"/>
      <c r="J165" s="156"/>
      <c r="K165" s="124"/>
      <c r="L165" s="124"/>
      <c r="M165" s="124"/>
      <c r="O165" s="96"/>
    </row>
    <row r="166" customFormat="false" ht="15" hidden="false" customHeight="false" outlineLevel="0" collapsed="false">
      <c r="A166" s="125"/>
      <c r="B166" s="125"/>
      <c r="C166" s="125"/>
      <c r="D166" s="125"/>
      <c r="E166" s="124"/>
      <c r="F166" s="124"/>
      <c r="G166" s="124"/>
      <c r="H166" s="157"/>
      <c r="I166" s="157"/>
      <c r="J166" s="156"/>
      <c r="K166" s="124"/>
      <c r="L166" s="124"/>
      <c r="M166" s="124"/>
      <c r="O166" s="96"/>
    </row>
    <row r="167" customFormat="false" ht="15" hidden="false" customHeight="false" outlineLevel="0" collapsed="false">
      <c r="A167" s="125"/>
      <c r="B167" s="125"/>
      <c r="C167" s="125"/>
      <c r="D167" s="125"/>
      <c r="E167" s="124"/>
      <c r="F167" s="124"/>
      <c r="G167" s="124"/>
      <c r="H167" s="157"/>
      <c r="I167" s="157"/>
      <c r="J167" s="156"/>
      <c r="K167" s="124"/>
      <c r="L167" s="124"/>
      <c r="M167" s="124"/>
      <c r="O167" s="96"/>
    </row>
    <row r="168" customFormat="false" ht="13.5" hidden="false" customHeight="true" outlineLevel="0" collapsed="false">
      <c r="A168" s="126" t="s">
        <v>1</v>
      </c>
      <c r="B168" s="127" t="s">
        <v>2</v>
      </c>
      <c r="C168" s="127" t="s">
        <v>3</v>
      </c>
      <c r="D168" s="127" t="s">
        <v>4</v>
      </c>
      <c r="E168" s="126" t="s">
        <v>5</v>
      </c>
      <c r="F168" s="126"/>
      <c r="G168" s="126"/>
      <c r="H168" s="126"/>
      <c r="I168" s="126"/>
      <c r="J168" s="127" t="s">
        <v>6</v>
      </c>
      <c r="K168" s="127" t="s">
        <v>7</v>
      </c>
      <c r="L168" s="127"/>
      <c r="M168" s="127"/>
      <c r="O168" s="96"/>
    </row>
    <row r="169" customFormat="false" ht="45.75" hidden="false" customHeight="true" outlineLevel="0" collapsed="false">
      <c r="A169" s="126"/>
      <c r="B169" s="127"/>
      <c r="C169" s="127"/>
      <c r="D169" s="127"/>
      <c r="E169" s="126" t="s">
        <v>8</v>
      </c>
      <c r="F169" s="126" t="s">
        <v>9</v>
      </c>
      <c r="G169" s="126" t="s">
        <v>10</v>
      </c>
      <c r="H169" s="126" t="s">
        <v>11</v>
      </c>
      <c r="I169" s="126" t="s">
        <v>12</v>
      </c>
      <c r="J169" s="127"/>
      <c r="K169" s="127" t="s">
        <v>13</v>
      </c>
      <c r="L169" s="127" t="s">
        <v>14</v>
      </c>
      <c r="M169" s="127" t="s">
        <v>15</v>
      </c>
      <c r="O169" s="96"/>
    </row>
    <row r="170" customFormat="false" ht="15" hidden="false" customHeight="false" outlineLevel="0" collapsed="false">
      <c r="A170" s="161" t="s">
        <v>149</v>
      </c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O170" s="96"/>
    </row>
    <row r="171" customFormat="false" ht="15" hidden="false" customHeight="false" outlineLevel="0" collapsed="false">
      <c r="A171" s="162" t="n">
        <v>1</v>
      </c>
      <c r="B171" s="91" t="s">
        <v>150</v>
      </c>
      <c r="C171" s="92" t="n">
        <v>50</v>
      </c>
      <c r="D171" s="92" t="n">
        <v>122.1</v>
      </c>
      <c r="E171" s="74" t="n">
        <v>703.28</v>
      </c>
      <c r="F171" s="172"/>
      <c r="G171" s="172"/>
      <c r="H171" s="172"/>
      <c r="I171" s="172"/>
      <c r="J171" s="182" t="n">
        <f aca="false">K171/D171</f>
        <v>5.75986895986896</v>
      </c>
      <c r="K171" s="183" t="n">
        <f aca="false">L171+M171+E171</f>
        <v>703.28</v>
      </c>
      <c r="L171" s="184" t="n">
        <f aca="false">F171*1163</f>
        <v>0</v>
      </c>
      <c r="M171" s="184" t="n">
        <f aca="false">G171*9.5</f>
        <v>0</v>
      </c>
      <c r="O171" s="96"/>
    </row>
    <row r="172" customFormat="false" ht="23.85" hidden="false" customHeight="false" outlineLevel="0" collapsed="false">
      <c r="A172" s="162" t="n">
        <v>2</v>
      </c>
      <c r="B172" s="91" t="s">
        <v>151</v>
      </c>
      <c r="C172" s="92" t="n">
        <v>50</v>
      </c>
      <c r="D172" s="92" t="n">
        <v>426.8</v>
      </c>
      <c r="E172" s="74" t="n">
        <v>627.22</v>
      </c>
      <c r="F172" s="169"/>
      <c r="G172" s="172"/>
      <c r="H172" s="74" t="n">
        <v>4.5</v>
      </c>
      <c r="I172" s="74" t="n">
        <v>1</v>
      </c>
      <c r="J172" s="182" t="n">
        <f aca="false">K172/D172</f>
        <v>1.46958762886598</v>
      </c>
      <c r="K172" s="183" t="n">
        <f aca="false">L172+M172+E172</f>
        <v>627.22</v>
      </c>
      <c r="L172" s="183" t="n">
        <f aca="false">F172*1163</f>
        <v>0</v>
      </c>
      <c r="M172" s="184" t="n">
        <f aca="false">G172*9.5</f>
        <v>0</v>
      </c>
      <c r="O172" s="96"/>
    </row>
    <row r="173" customFormat="false" ht="15" hidden="false" customHeight="false" outlineLevel="0" collapsed="false">
      <c r="A173" s="162" t="n">
        <v>3</v>
      </c>
      <c r="B173" s="91" t="s">
        <v>152</v>
      </c>
      <c r="C173" s="92" t="n">
        <v>90</v>
      </c>
      <c r="D173" s="92" t="n">
        <v>761.3</v>
      </c>
      <c r="E173" s="74" t="n">
        <v>349.34</v>
      </c>
      <c r="F173" s="169"/>
      <c r="G173" s="172"/>
      <c r="H173" s="74" t="n">
        <v>7.62</v>
      </c>
      <c r="I173" s="169"/>
      <c r="J173" s="182" t="n">
        <f aca="false">K173/D173</f>
        <v>0.458872980428215</v>
      </c>
      <c r="K173" s="183" t="n">
        <f aca="false">L173+M173+E173</f>
        <v>349.34</v>
      </c>
      <c r="L173" s="184" t="n">
        <f aca="false">F173*1163</f>
        <v>0</v>
      </c>
      <c r="M173" s="184" t="n">
        <f aca="false">G173*9.5</f>
        <v>0</v>
      </c>
      <c r="O173" s="96"/>
    </row>
    <row r="174" customFormat="false" ht="15" hidden="false" customHeight="false" outlineLevel="0" collapsed="false">
      <c r="A174" s="162" t="n">
        <v>4</v>
      </c>
      <c r="B174" s="91" t="s">
        <v>153</v>
      </c>
      <c r="C174" s="92" t="n">
        <v>13</v>
      </c>
      <c r="D174" s="92" t="n">
        <v>273.5</v>
      </c>
      <c r="E174" s="74" t="n">
        <v>1741.73</v>
      </c>
      <c r="F174" s="172"/>
      <c r="G174" s="172"/>
      <c r="H174" s="74" t="n">
        <v>7.11</v>
      </c>
      <c r="I174" s="172"/>
      <c r="J174" s="182" t="n">
        <f aca="false">K174/D174</f>
        <v>6.36829981718464</v>
      </c>
      <c r="K174" s="183" t="n">
        <f aca="false">L174+M174+E174</f>
        <v>1741.73</v>
      </c>
      <c r="L174" s="184" t="n">
        <f aca="false">F174*1163</f>
        <v>0</v>
      </c>
      <c r="M174" s="184" t="n">
        <f aca="false">G174*9.5</f>
        <v>0</v>
      </c>
      <c r="O174" s="96"/>
    </row>
    <row r="175" customFormat="false" ht="23.85" hidden="false" customHeight="false" outlineLevel="0" collapsed="false">
      <c r="A175" s="162" t="n">
        <v>5</v>
      </c>
      <c r="B175" s="91" t="s">
        <v>154</v>
      </c>
      <c r="C175" s="92" t="n">
        <v>28</v>
      </c>
      <c r="D175" s="92" t="n">
        <v>150</v>
      </c>
      <c r="E175" s="74" t="n">
        <v>323.55</v>
      </c>
      <c r="F175" s="172"/>
      <c r="G175" s="172"/>
      <c r="H175" s="172"/>
      <c r="I175" s="172"/>
      <c r="J175" s="182" t="n">
        <f aca="false">K175/D175</f>
        <v>2.157</v>
      </c>
      <c r="K175" s="183" t="n">
        <f aca="false">L175+M175+E175</f>
        <v>323.55</v>
      </c>
      <c r="L175" s="184" t="n">
        <f aca="false">F175*1163</f>
        <v>0</v>
      </c>
      <c r="M175" s="184" t="n">
        <f aca="false">G175*9.5</f>
        <v>0</v>
      </c>
      <c r="O175" s="96"/>
    </row>
    <row r="176" customFormat="false" ht="15" hidden="false" customHeight="false" outlineLevel="0" collapsed="false">
      <c r="A176" s="162" t="n">
        <v>6</v>
      </c>
      <c r="B176" s="91" t="s">
        <v>155</v>
      </c>
      <c r="C176" s="92" t="n">
        <v>20</v>
      </c>
      <c r="D176" s="92" t="n">
        <v>417.57</v>
      </c>
      <c r="E176" s="74" t="n">
        <v>281.99</v>
      </c>
      <c r="F176" s="172"/>
      <c r="G176" s="169"/>
      <c r="H176" s="74" t="n">
        <v>4.63</v>
      </c>
      <c r="I176" s="172"/>
      <c r="J176" s="182" t="n">
        <f aca="false">K176/D176</f>
        <v>0.675311923749312</v>
      </c>
      <c r="K176" s="183" t="n">
        <f aca="false">L176+M176+E176</f>
        <v>281.99</v>
      </c>
      <c r="L176" s="184" t="n">
        <f aca="false">F176*1163</f>
        <v>0</v>
      </c>
      <c r="M176" s="184" t="n">
        <f aca="false">G176*9.5</f>
        <v>0</v>
      </c>
      <c r="O176" s="96"/>
    </row>
    <row r="177" customFormat="false" ht="15" hidden="false" customHeight="false" outlineLevel="0" collapsed="false">
      <c r="A177" s="162" t="n">
        <v>7</v>
      </c>
      <c r="B177" s="91" t="s">
        <v>156</v>
      </c>
      <c r="C177" s="92" t="n">
        <v>65</v>
      </c>
      <c r="D177" s="92" t="n">
        <v>1025.9</v>
      </c>
      <c r="E177" s="74" t="n">
        <v>1298.02</v>
      </c>
      <c r="F177" s="172"/>
      <c r="G177" s="74" t="n">
        <v>1</v>
      </c>
      <c r="H177" s="74" t="n">
        <v>5.85</v>
      </c>
      <c r="I177" s="172"/>
      <c r="J177" s="182" t="n">
        <f aca="false">K177/D177</f>
        <v>1.27451018617799</v>
      </c>
      <c r="K177" s="183" t="n">
        <f aca="false">L177+M177+E177</f>
        <v>1307.52</v>
      </c>
      <c r="L177" s="184" t="n">
        <f aca="false">F177*1163</f>
        <v>0</v>
      </c>
      <c r="M177" s="184" t="n">
        <f aca="false">G177*9.5</f>
        <v>9.5</v>
      </c>
      <c r="O177" s="96"/>
    </row>
    <row r="178" customFormat="false" ht="15" hidden="false" customHeight="false" outlineLevel="0" collapsed="false">
      <c r="A178" s="162" t="n">
        <v>8</v>
      </c>
      <c r="B178" s="91" t="s">
        <v>157</v>
      </c>
      <c r="C178" s="92" t="n">
        <v>52</v>
      </c>
      <c r="D178" s="92" t="n">
        <v>1060.2</v>
      </c>
      <c r="E178" s="74" t="n">
        <v>458.06</v>
      </c>
      <c r="F178" s="169"/>
      <c r="G178" s="172"/>
      <c r="H178" s="74" t="n">
        <v>6.5</v>
      </c>
      <c r="I178" s="172"/>
      <c r="J178" s="182" t="n">
        <f aca="false">K178/D178</f>
        <v>0.432050556498774</v>
      </c>
      <c r="K178" s="183" t="n">
        <f aca="false">L178+M178+E178</f>
        <v>458.06</v>
      </c>
      <c r="L178" s="184" t="n">
        <f aca="false">F178*1163</f>
        <v>0</v>
      </c>
      <c r="M178" s="184" t="n">
        <f aca="false">G178*9.5</f>
        <v>0</v>
      </c>
      <c r="O178" s="96"/>
    </row>
    <row r="179" customFormat="false" ht="15" hidden="false" customHeight="false" outlineLevel="0" collapsed="false">
      <c r="A179" s="162" t="n">
        <v>9</v>
      </c>
      <c r="B179" s="91" t="s">
        <v>158</v>
      </c>
      <c r="C179" s="92" t="n">
        <v>8</v>
      </c>
      <c r="D179" s="92" t="n">
        <v>285</v>
      </c>
      <c r="E179" s="74" t="n">
        <v>73.3</v>
      </c>
      <c r="F179" s="172"/>
      <c r="G179" s="169"/>
      <c r="H179" s="169"/>
      <c r="I179" s="172"/>
      <c r="J179" s="182" t="n">
        <f aca="false">K179/D179</f>
        <v>0.25719298245614</v>
      </c>
      <c r="K179" s="183" t="n">
        <f aca="false">L179+M179+E179</f>
        <v>73.3</v>
      </c>
      <c r="L179" s="184" t="n">
        <f aca="false">F179*1163</f>
        <v>0</v>
      </c>
      <c r="M179" s="184" t="n">
        <f aca="false">G179*9.5</f>
        <v>0</v>
      </c>
      <c r="O179" s="96"/>
    </row>
    <row r="180" customFormat="false" ht="15" hidden="false" customHeight="false" outlineLevel="0" collapsed="false">
      <c r="A180" s="162" t="n">
        <v>10</v>
      </c>
      <c r="B180" s="91" t="s">
        <v>159</v>
      </c>
      <c r="C180" s="92" t="n">
        <v>200</v>
      </c>
      <c r="D180" s="92" t="n">
        <v>1766.1</v>
      </c>
      <c r="E180" s="199" t="n">
        <v>657.71</v>
      </c>
      <c r="F180" s="74" t="n">
        <v>4.02</v>
      </c>
      <c r="G180" s="172"/>
      <c r="H180" s="74" t="n">
        <v>18.5</v>
      </c>
      <c r="I180" s="172"/>
      <c r="J180" s="182" t="n">
        <f aca="false">K180/D180</f>
        <v>3.0196308249816</v>
      </c>
      <c r="K180" s="183" t="n">
        <f aca="false">L180+M180+E180</f>
        <v>5332.97</v>
      </c>
      <c r="L180" s="184" t="n">
        <f aca="false">F180*1163</f>
        <v>4675.26</v>
      </c>
      <c r="M180" s="184" t="n">
        <f aca="false">G180*9.5</f>
        <v>0</v>
      </c>
      <c r="O180" s="96"/>
    </row>
    <row r="181" customFormat="false" ht="15" hidden="false" customHeight="false" outlineLevel="0" collapsed="false">
      <c r="A181" s="162" t="n">
        <v>11</v>
      </c>
      <c r="B181" s="91" t="s">
        <v>160</v>
      </c>
      <c r="C181" s="92" t="n">
        <v>20</v>
      </c>
      <c r="D181" s="92" t="n">
        <v>170.4</v>
      </c>
      <c r="E181" s="74" t="n">
        <v>64.89</v>
      </c>
      <c r="F181" s="172"/>
      <c r="G181" s="74" t="n">
        <v>51.73</v>
      </c>
      <c r="H181" s="172"/>
      <c r="I181" s="172"/>
      <c r="J181" s="182" t="n">
        <f aca="false">K181/D181</f>
        <v>3.26481807511737</v>
      </c>
      <c r="K181" s="183" t="n">
        <f aca="false">L181+M181+E181</f>
        <v>556.325</v>
      </c>
      <c r="L181" s="184" t="n">
        <f aca="false">F181*1163</f>
        <v>0</v>
      </c>
      <c r="M181" s="184" t="n">
        <f aca="false">G181*9.5</f>
        <v>491.435</v>
      </c>
      <c r="O181" s="96"/>
    </row>
    <row r="182" customFormat="false" ht="15" hidden="false" customHeight="false" outlineLevel="0" collapsed="false">
      <c r="A182" s="162" t="n">
        <v>12</v>
      </c>
      <c r="B182" s="91" t="s">
        <v>161</v>
      </c>
      <c r="C182" s="92" t="n">
        <v>500</v>
      </c>
      <c r="D182" s="92" t="n">
        <v>2129.3</v>
      </c>
      <c r="E182" s="74" t="n">
        <v>684.52</v>
      </c>
      <c r="F182" s="169"/>
      <c r="G182" s="172"/>
      <c r="H182" s="74" t="n">
        <v>28.46</v>
      </c>
      <c r="I182" s="172"/>
      <c r="J182" s="182" t="n">
        <f aca="false">K182/D182</f>
        <v>0.321476541586437</v>
      </c>
      <c r="K182" s="183" t="n">
        <f aca="false">L182+M182+E182</f>
        <v>684.52</v>
      </c>
      <c r="L182" s="184" t="n">
        <f aca="false">F182*1163</f>
        <v>0</v>
      </c>
      <c r="M182" s="184" t="n">
        <f aca="false">G182*9.5</f>
        <v>0</v>
      </c>
      <c r="O182" s="96"/>
    </row>
    <row r="183" customFormat="false" ht="15" hidden="false" customHeight="false" outlineLevel="0" collapsed="false">
      <c r="A183" s="162" t="n">
        <v>13</v>
      </c>
      <c r="B183" s="91" t="s">
        <v>162</v>
      </c>
      <c r="C183" s="92" t="n">
        <v>701</v>
      </c>
      <c r="D183" s="92" t="n">
        <v>2911</v>
      </c>
      <c r="E183" s="74" t="n">
        <v>963.1</v>
      </c>
      <c r="F183" s="74" t="n">
        <v>3.38</v>
      </c>
      <c r="G183" s="172"/>
      <c r="H183" s="74" t="n">
        <v>44.37</v>
      </c>
      <c r="I183" s="172"/>
      <c r="J183" s="182" t="n">
        <f aca="false">K183/D183</f>
        <v>1.68122294744074</v>
      </c>
      <c r="K183" s="183" t="n">
        <f aca="false">L183+M183+E183</f>
        <v>4894.04</v>
      </c>
      <c r="L183" s="184" t="n">
        <f aca="false">F183*1163</f>
        <v>3930.94</v>
      </c>
      <c r="M183" s="184" t="n">
        <f aca="false">G183*9.5</f>
        <v>0</v>
      </c>
      <c r="O183" s="96"/>
    </row>
    <row r="184" customFormat="false" ht="23.85" hidden="false" customHeight="false" outlineLevel="0" collapsed="false">
      <c r="A184" s="162" t="n">
        <v>14</v>
      </c>
      <c r="B184" s="91" t="s">
        <v>163</v>
      </c>
      <c r="C184" s="92" t="n">
        <v>1151</v>
      </c>
      <c r="D184" s="92" t="n">
        <v>3136.7</v>
      </c>
      <c r="E184" s="74" t="n">
        <v>3829.21</v>
      </c>
      <c r="F184" s="169"/>
      <c r="G184" s="172"/>
      <c r="H184" s="74" t="n">
        <v>45.53</v>
      </c>
      <c r="I184" s="172"/>
      <c r="J184" s="182" t="n">
        <f aca="false">K184/D184</f>
        <v>1.22077661236331</v>
      </c>
      <c r="K184" s="183" t="n">
        <f aca="false">L184+M184+E184</f>
        <v>3829.21</v>
      </c>
      <c r="L184" s="184" t="n">
        <f aca="false">F184*1163</f>
        <v>0</v>
      </c>
      <c r="M184" s="184" t="n">
        <f aca="false">G184*9.5</f>
        <v>0</v>
      </c>
      <c r="O184" s="96"/>
    </row>
    <row r="185" customFormat="false" ht="15" hidden="false" customHeight="false" outlineLevel="0" collapsed="false">
      <c r="A185" s="162" t="n">
        <v>15</v>
      </c>
      <c r="B185" s="91" t="s">
        <v>164</v>
      </c>
      <c r="C185" s="92" t="n">
        <v>410</v>
      </c>
      <c r="D185" s="92" t="n">
        <v>1300.8</v>
      </c>
      <c r="E185" s="74" t="n">
        <v>498.89</v>
      </c>
      <c r="F185" s="74" t="n">
        <v>3.38</v>
      </c>
      <c r="G185" s="172"/>
      <c r="H185" s="74" t="n">
        <v>22.99</v>
      </c>
      <c r="I185" s="172"/>
      <c r="J185" s="182" t="n">
        <f aca="false">K185/D185</f>
        <v>3.40546586715867</v>
      </c>
      <c r="K185" s="183" t="n">
        <f aca="false">L185+M185+E185</f>
        <v>4429.83</v>
      </c>
      <c r="L185" s="184" t="n">
        <f aca="false">F185*1163</f>
        <v>3930.94</v>
      </c>
      <c r="M185" s="184" t="n">
        <f aca="false">G185*9.5</f>
        <v>0</v>
      </c>
      <c r="O185" s="96"/>
    </row>
    <row r="186" customFormat="false" ht="15" hidden="false" customHeight="false" outlineLevel="0" collapsed="false">
      <c r="A186" s="162" t="n">
        <v>16</v>
      </c>
      <c r="B186" s="91" t="s">
        <v>165</v>
      </c>
      <c r="C186" s="92" t="n">
        <v>10</v>
      </c>
      <c r="D186" s="92" t="n">
        <v>372.8</v>
      </c>
      <c r="E186" s="74" t="n">
        <v>74.03</v>
      </c>
      <c r="F186" s="172"/>
      <c r="G186" s="169"/>
      <c r="H186" s="151" t="n">
        <v>1</v>
      </c>
      <c r="I186" s="172"/>
      <c r="J186" s="182" t="n">
        <f aca="false">K186/D186</f>
        <v>0.198578326180258</v>
      </c>
      <c r="K186" s="183" t="n">
        <f aca="false">L186+M186+E186</f>
        <v>74.03</v>
      </c>
      <c r="L186" s="184" t="n">
        <f aca="false">F186*1163</f>
        <v>0</v>
      </c>
      <c r="M186" s="184" t="n">
        <f aca="false">G186*9.5</f>
        <v>0</v>
      </c>
      <c r="O186" s="96"/>
    </row>
    <row r="187" customFormat="false" ht="15" hidden="false" customHeight="false" outlineLevel="0" collapsed="false">
      <c r="A187" s="162" t="n">
        <v>17</v>
      </c>
      <c r="B187" s="91" t="s">
        <v>166</v>
      </c>
      <c r="C187" s="92" t="n">
        <v>6</v>
      </c>
      <c r="D187" s="92" t="n">
        <v>26</v>
      </c>
      <c r="E187" s="74" t="n">
        <v>8.62</v>
      </c>
      <c r="F187" s="172"/>
      <c r="G187" s="169"/>
      <c r="H187" s="172"/>
      <c r="I187" s="172"/>
      <c r="J187" s="182" t="n">
        <f aca="false">K187/D187</f>
        <v>0.331538461538461</v>
      </c>
      <c r="K187" s="183" t="n">
        <f aca="false">L187+M187+E187</f>
        <v>8.62</v>
      </c>
      <c r="L187" s="184" t="n">
        <f aca="false">F187*1163</f>
        <v>0</v>
      </c>
      <c r="M187" s="184" t="n">
        <f aca="false">G187*9.5</f>
        <v>0</v>
      </c>
      <c r="O187" s="96"/>
    </row>
    <row r="188" customFormat="false" ht="15" hidden="false" customHeight="false" outlineLevel="0" collapsed="false">
      <c r="A188" s="162" t="n">
        <v>18</v>
      </c>
      <c r="B188" s="91" t="s">
        <v>167</v>
      </c>
      <c r="C188" s="92" t="n">
        <v>64</v>
      </c>
      <c r="D188" s="92" t="n">
        <v>236.7</v>
      </c>
      <c r="E188" s="74" t="n">
        <v>675.93</v>
      </c>
      <c r="F188" s="172"/>
      <c r="G188" s="172"/>
      <c r="H188" s="74" t="n">
        <v>1</v>
      </c>
      <c r="I188" s="74" t="n">
        <v>1.12</v>
      </c>
      <c r="J188" s="182" t="n">
        <f aca="false">K188/D188</f>
        <v>2.85564005069708</v>
      </c>
      <c r="K188" s="183" t="n">
        <f aca="false">L188+M188+E188</f>
        <v>675.93</v>
      </c>
      <c r="L188" s="184" t="n">
        <f aca="false">F188*1163</f>
        <v>0</v>
      </c>
      <c r="M188" s="184" t="n">
        <f aca="false">G188*9.5</f>
        <v>0</v>
      </c>
      <c r="O188" s="96"/>
    </row>
    <row r="189" customFormat="false" ht="15" hidden="false" customHeight="false" outlineLevel="0" collapsed="false">
      <c r="A189" s="162" t="n">
        <v>19</v>
      </c>
      <c r="B189" s="91" t="s">
        <v>168</v>
      </c>
      <c r="C189" s="92" t="n">
        <v>64</v>
      </c>
      <c r="D189" s="92" t="n">
        <v>376.7</v>
      </c>
      <c r="E189" s="74" t="n">
        <v>482.07</v>
      </c>
      <c r="F189" s="172"/>
      <c r="G189" s="172"/>
      <c r="H189" s="74" t="n">
        <v>2.12</v>
      </c>
      <c r="I189" s="172"/>
      <c r="J189" s="182" t="n">
        <f aca="false">K189/D189</f>
        <v>1.27971860897266</v>
      </c>
      <c r="K189" s="183" t="n">
        <f aca="false">L189+M189+E189</f>
        <v>482.07</v>
      </c>
      <c r="L189" s="184" t="n">
        <f aca="false">F189*1163</f>
        <v>0</v>
      </c>
      <c r="M189" s="184" t="n">
        <f aca="false">G189*9.5</f>
        <v>0</v>
      </c>
      <c r="O189" s="96"/>
    </row>
    <row r="190" customFormat="false" ht="23.85" hidden="false" customHeight="false" outlineLevel="0" collapsed="false">
      <c r="A190" s="162" t="n">
        <v>20</v>
      </c>
      <c r="B190" s="91" t="s">
        <v>169</v>
      </c>
      <c r="C190" s="92" t="n">
        <v>90</v>
      </c>
      <c r="D190" s="92" t="n">
        <v>143.2</v>
      </c>
      <c r="E190" s="74" t="n">
        <v>205.18</v>
      </c>
      <c r="F190" s="172"/>
      <c r="G190" s="172"/>
      <c r="H190" s="74" t="n">
        <v>3.5</v>
      </c>
      <c r="I190" s="169"/>
      <c r="J190" s="182" t="n">
        <f aca="false">K190/D190</f>
        <v>1.43282122905028</v>
      </c>
      <c r="K190" s="183" t="n">
        <f aca="false">L190+M190+E190</f>
        <v>205.18</v>
      </c>
      <c r="L190" s="184" t="n">
        <f aca="false">F190*1163</f>
        <v>0</v>
      </c>
      <c r="M190" s="184" t="n">
        <f aca="false">G190*9.5</f>
        <v>0</v>
      </c>
      <c r="O190" s="96"/>
    </row>
    <row r="191" customFormat="false" ht="23.85" hidden="false" customHeight="false" outlineLevel="0" collapsed="false">
      <c r="A191" s="162" t="n">
        <v>21</v>
      </c>
      <c r="B191" s="91" t="s">
        <v>170</v>
      </c>
      <c r="C191" s="92" t="n">
        <v>11</v>
      </c>
      <c r="D191" s="92" t="n">
        <v>600.23</v>
      </c>
      <c r="E191" s="74" t="n">
        <v>486.35</v>
      </c>
      <c r="F191" s="172"/>
      <c r="G191" s="172"/>
      <c r="H191" s="169"/>
      <c r="I191" s="172"/>
      <c r="J191" s="182" t="n">
        <f aca="false">K191/D191</f>
        <v>0.810272728787298</v>
      </c>
      <c r="K191" s="183" t="n">
        <f aca="false">L191+M191+E191</f>
        <v>486.35</v>
      </c>
      <c r="L191" s="184" t="n">
        <f aca="false">F191*1163</f>
        <v>0</v>
      </c>
      <c r="M191" s="184" t="n">
        <f aca="false">G191*9.5</f>
        <v>0</v>
      </c>
      <c r="O191" s="96"/>
    </row>
    <row r="192" customFormat="false" ht="15" hidden="false" customHeight="false" outlineLevel="0" collapsed="false">
      <c r="A192" s="162" t="n">
        <v>22</v>
      </c>
      <c r="B192" s="91" t="s">
        <v>171</v>
      </c>
      <c r="C192" s="92" t="n">
        <v>50</v>
      </c>
      <c r="D192" s="92" t="n">
        <v>45</v>
      </c>
      <c r="E192" s="74" t="n">
        <v>41.76</v>
      </c>
      <c r="F192" s="172"/>
      <c r="G192" s="172"/>
      <c r="H192" s="172"/>
      <c r="I192" s="172"/>
      <c r="J192" s="182" t="n">
        <f aca="false">K192/D192</f>
        <v>0.928</v>
      </c>
      <c r="K192" s="183" t="n">
        <f aca="false">L192+M192+E192</f>
        <v>41.76</v>
      </c>
      <c r="L192" s="184" t="n">
        <f aca="false">F192*1163</f>
        <v>0</v>
      </c>
      <c r="M192" s="184" t="n">
        <f aca="false">G192*9.5</f>
        <v>0</v>
      </c>
      <c r="O192" s="96"/>
    </row>
    <row r="193" customFormat="false" ht="15" hidden="false" customHeight="false" outlineLevel="0" collapsed="false">
      <c r="A193" s="162" t="n">
        <v>23</v>
      </c>
      <c r="B193" s="91" t="s">
        <v>172</v>
      </c>
      <c r="C193" s="92" t="n">
        <v>63</v>
      </c>
      <c r="D193" s="92" t="n">
        <v>198.3</v>
      </c>
      <c r="E193" s="74" t="n">
        <v>180.21</v>
      </c>
      <c r="F193" s="172"/>
      <c r="G193" s="172"/>
      <c r="H193" s="74" t="n">
        <v>2</v>
      </c>
      <c r="I193" s="172"/>
      <c r="J193" s="182" t="n">
        <f aca="false">K193/D193</f>
        <v>0.908774583963691</v>
      </c>
      <c r="K193" s="183" t="n">
        <f aca="false">L193+M193+E193</f>
        <v>180.21</v>
      </c>
      <c r="L193" s="184" t="n">
        <f aca="false">F193*1163</f>
        <v>0</v>
      </c>
      <c r="M193" s="184" t="n">
        <f aca="false">G193*9.5</f>
        <v>0</v>
      </c>
      <c r="O193" s="96"/>
    </row>
    <row r="194" customFormat="false" ht="15" hidden="false" customHeight="false" outlineLevel="0" collapsed="false">
      <c r="A194" s="162" t="n">
        <v>24</v>
      </c>
      <c r="B194" s="91" t="s">
        <v>173</v>
      </c>
      <c r="C194" s="92" t="n">
        <v>47</v>
      </c>
      <c r="D194" s="92" t="n">
        <v>194.4</v>
      </c>
      <c r="E194" s="74" t="n">
        <v>185.73</v>
      </c>
      <c r="F194" s="172"/>
      <c r="G194" s="172"/>
      <c r="H194" s="74" t="n">
        <v>2.5</v>
      </c>
      <c r="I194" s="172"/>
      <c r="J194" s="182" t="n">
        <f aca="false">K194/D194</f>
        <v>0.955401234567901</v>
      </c>
      <c r="K194" s="183" t="n">
        <f aca="false">L194+M194+E194</f>
        <v>185.73</v>
      </c>
      <c r="L194" s="184" t="n">
        <f aca="false">F194*1163</f>
        <v>0</v>
      </c>
      <c r="M194" s="184" t="n">
        <f aca="false">G194*9.5</f>
        <v>0</v>
      </c>
      <c r="O194" s="96"/>
    </row>
    <row r="195" customFormat="false" ht="15" hidden="false" customHeight="false" outlineLevel="0" collapsed="false">
      <c r="A195" s="162" t="n">
        <v>25</v>
      </c>
      <c r="B195" s="91" t="s">
        <v>174</v>
      </c>
      <c r="C195" s="92" t="n">
        <v>20</v>
      </c>
      <c r="D195" s="92" t="n">
        <v>372.8</v>
      </c>
      <c r="E195" s="74" t="n">
        <v>158.06</v>
      </c>
      <c r="F195" s="172"/>
      <c r="G195" s="172"/>
      <c r="H195" s="172"/>
      <c r="I195" s="172"/>
      <c r="J195" s="182" t="n">
        <f aca="false">K195/D195</f>
        <v>0.423980686695279</v>
      </c>
      <c r="K195" s="183" t="n">
        <f aca="false">L195+M195+E195</f>
        <v>158.06</v>
      </c>
      <c r="L195" s="184" t="n">
        <f aca="false">F195*1163</f>
        <v>0</v>
      </c>
      <c r="M195" s="184" t="n">
        <f aca="false">G195*9.5</f>
        <v>0</v>
      </c>
      <c r="O195" s="96"/>
    </row>
    <row r="196" customFormat="false" ht="23.85" hidden="false" customHeight="false" outlineLevel="0" collapsed="false">
      <c r="A196" s="162" t="n">
        <v>26</v>
      </c>
      <c r="B196" s="91" t="s">
        <v>175</v>
      </c>
      <c r="C196" s="92" t="n">
        <v>127</v>
      </c>
      <c r="D196" s="92" t="n">
        <v>422</v>
      </c>
      <c r="E196" s="74" t="n">
        <v>1021.72</v>
      </c>
      <c r="F196" s="172"/>
      <c r="G196" s="172"/>
      <c r="H196" s="74" t="n">
        <v>7.24</v>
      </c>
      <c r="I196" s="172"/>
      <c r="J196" s="182" t="n">
        <f aca="false">K196/D196</f>
        <v>2.42113744075829</v>
      </c>
      <c r="K196" s="183" t="n">
        <f aca="false">L196+M196+E196</f>
        <v>1021.72</v>
      </c>
      <c r="L196" s="184" t="n">
        <f aca="false">F196*1163</f>
        <v>0</v>
      </c>
      <c r="M196" s="184" t="n">
        <f aca="false">G196*9.5</f>
        <v>0</v>
      </c>
      <c r="O196" s="96"/>
    </row>
    <row r="197" customFormat="false" ht="15" hidden="false" customHeight="false" outlineLevel="0" collapsed="false">
      <c r="A197" s="162" t="n">
        <v>27</v>
      </c>
      <c r="B197" s="91" t="s">
        <v>176</v>
      </c>
      <c r="C197" s="92" t="n">
        <v>20</v>
      </c>
      <c r="D197" s="92" t="n">
        <v>987</v>
      </c>
      <c r="E197" s="74" t="n">
        <v>1461.34</v>
      </c>
      <c r="F197" s="172"/>
      <c r="G197" s="172"/>
      <c r="H197" s="74" t="n">
        <v>4.5</v>
      </c>
      <c r="I197" s="172"/>
      <c r="J197" s="182" t="n">
        <f aca="false">K197/D197</f>
        <v>1.48058763931104</v>
      </c>
      <c r="K197" s="183" t="n">
        <f aca="false">L197+M197+E197</f>
        <v>1461.34</v>
      </c>
      <c r="L197" s="184" t="n">
        <f aca="false">F197*1163</f>
        <v>0</v>
      </c>
      <c r="M197" s="184" t="n">
        <f aca="false">G197*9.5</f>
        <v>0</v>
      </c>
      <c r="O197" s="96"/>
    </row>
    <row r="198" customFormat="false" ht="23.85" hidden="false" customHeight="false" outlineLevel="0" collapsed="false">
      <c r="A198" s="162" t="n">
        <v>28</v>
      </c>
      <c r="B198" s="91" t="s">
        <v>177</v>
      </c>
      <c r="C198" s="92" t="n">
        <v>114</v>
      </c>
      <c r="D198" s="92" t="n">
        <v>471.9</v>
      </c>
      <c r="E198" s="74" t="n">
        <v>293.12</v>
      </c>
      <c r="F198" s="172"/>
      <c r="G198" s="172"/>
      <c r="H198" s="74" t="n">
        <v>4.12</v>
      </c>
      <c r="I198" s="74" t="n">
        <v>1</v>
      </c>
      <c r="J198" s="182" t="n">
        <f aca="false">K198/D198</f>
        <v>0.621148548421276</v>
      </c>
      <c r="K198" s="183" t="n">
        <f aca="false">L198+M198+E198</f>
        <v>293.12</v>
      </c>
      <c r="L198" s="184" t="n">
        <f aca="false">F198*1163</f>
        <v>0</v>
      </c>
      <c r="M198" s="184" t="n">
        <f aca="false">G198*9.5</f>
        <v>0</v>
      </c>
      <c r="O198" s="96"/>
    </row>
    <row r="199" customFormat="false" ht="15" hidden="false" customHeight="false" outlineLevel="0" collapsed="false">
      <c r="A199" s="162" t="n">
        <v>29</v>
      </c>
      <c r="B199" s="91" t="s">
        <v>178</v>
      </c>
      <c r="C199" s="92" t="n">
        <v>62</v>
      </c>
      <c r="D199" s="92" t="n">
        <v>154.2</v>
      </c>
      <c r="E199" s="74" t="n">
        <v>15.75</v>
      </c>
      <c r="F199" s="172"/>
      <c r="G199" s="172"/>
      <c r="H199" s="74" t="n">
        <v>1.5</v>
      </c>
      <c r="I199" s="172"/>
      <c r="J199" s="182" t="n">
        <f aca="false">K199/D199</f>
        <v>0.102140077821012</v>
      </c>
      <c r="K199" s="183" t="n">
        <f aca="false">L199+M199+E199</f>
        <v>15.75</v>
      </c>
      <c r="L199" s="184" t="n">
        <f aca="false">F199*1163</f>
        <v>0</v>
      </c>
      <c r="M199" s="184" t="n">
        <f aca="false">G199*9.5</f>
        <v>0</v>
      </c>
      <c r="O199" s="96"/>
    </row>
    <row r="200" customFormat="false" ht="15" hidden="false" customHeight="false" outlineLevel="0" collapsed="false">
      <c r="A200" s="162" t="n">
        <v>30</v>
      </c>
      <c r="B200" s="91" t="s">
        <v>179</v>
      </c>
      <c r="C200" s="92" t="n">
        <v>32</v>
      </c>
      <c r="D200" s="92" t="n">
        <v>84.5</v>
      </c>
      <c r="E200" s="74" t="n">
        <v>31.73</v>
      </c>
      <c r="F200" s="172"/>
      <c r="G200" s="172"/>
      <c r="H200" s="74" t="n">
        <v>1</v>
      </c>
      <c r="I200" s="169"/>
      <c r="J200" s="182" t="n">
        <f aca="false">K200/D200</f>
        <v>0.375502958579882</v>
      </c>
      <c r="K200" s="183" t="n">
        <f aca="false">L200+M200+E200</f>
        <v>31.73</v>
      </c>
      <c r="L200" s="184" t="n">
        <f aca="false">F200*1163</f>
        <v>0</v>
      </c>
      <c r="M200" s="184" t="n">
        <f aca="false">G200*9.5</f>
        <v>0</v>
      </c>
      <c r="O200" s="96"/>
    </row>
    <row r="201" customFormat="false" ht="15" hidden="false" customHeight="false" outlineLevel="0" collapsed="false">
      <c r="A201" s="162" t="n">
        <v>31</v>
      </c>
      <c r="B201" s="91" t="s">
        <v>180</v>
      </c>
      <c r="C201" s="92" t="n">
        <v>15</v>
      </c>
      <c r="D201" s="92" t="n">
        <v>277</v>
      </c>
      <c r="E201" s="74" t="n">
        <v>92.34</v>
      </c>
      <c r="F201" s="172"/>
      <c r="G201" s="172"/>
      <c r="H201" s="172"/>
      <c r="I201" s="172"/>
      <c r="J201" s="182" t="n">
        <f aca="false">K201/D201</f>
        <v>0.333357400722022</v>
      </c>
      <c r="K201" s="183" t="n">
        <f aca="false">L201+M201+E201</f>
        <v>92.34</v>
      </c>
      <c r="L201" s="184" t="n">
        <f aca="false">F201*1163</f>
        <v>0</v>
      </c>
      <c r="M201" s="184" t="n">
        <f aca="false">G201*9.5</f>
        <v>0</v>
      </c>
      <c r="O201" s="96"/>
    </row>
    <row r="202" customFormat="false" ht="15" hidden="false" customHeight="false" outlineLevel="0" collapsed="false">
      <c r="A202" s="162" t="n">
        <v>32</v>
      </c>
      <c r="B202" s="91" t="s">
        <v>181</v>
      </c>
      <c r="C202" s="92" t="n">
        <v>55</v>
      </c>
      <c r="D202" s="92" t="n">
        <v>56</v>
      </c>
      <c r="E202" s="74" t="n">
        <v>18.49</v>
      </c>
      <c r="F202" s="172"/>
      <c r="G202" s="172"/>
      <c r="H202" s="172"/>
      <c r="I202" s="172"/>
      <c r="J202" s="182" t="n">
        <f aca="false">K202/D202</f>
        <v>0.330178571428571</v>
      </c>
      <c r="K202" s="183" t="n">
        <f aca="false">L202+M202+E202</f>
        <v>18.49</v>
      </c>
      <c r="L202" s="184" t="n">
        <f aca="false">F202*1163</f>
        <v>0</v>
      </c>
      <c r="M202" s="184" t="n">
        <f aca="false">G202*9.5</f>
        <v>0</v>
      </c>
      <c r="O202" s="96"/>
    </row>
    <row r="203" customFormat="false" ht="15" hidden="false" customHeight="false" outlineLevel="0" collapsed="false">
      <c r="A203" s="162" t="n">
        <v>33</v>
      </c>
      <c r="B203" s="91" t="s">
        <v>182</v>
      </c>
      <c r="C203" s="92" t="n">
        <v>57</v>
      </c>
      <c r="D203" s="92" t="n">
        <v>240.1</v>
      </c>
      <c r="E203" s="74" t="n">
        <v>90.57</v>
      </c>
      <c r="F203" s="172"/>
      <c r="G203" s="172"/>
      <c r="H203" s="74" t="n">
        <v>2</v>
      </c>
      <c r="I203" s="172"/>
      <c r="J203" s="182" t="n">
        <f aca="false">K203/D203</f>
        <v>0.377217825905873</v>
      </c>
      <c r="K203" s="183" t="n">
        <f aca="false">L203+M203+E203</f>
        <v>90.57</v>
      </c>
      <c r="L203" s="184" t="n">
        <f aca="false">F203*1163</f>
        <v>0</v>
      </c>
      <c r="M203" s="184" t="n">
        <f aca="false">G203*9.5</f>
        <v>0</v>
      </c>
      <c r="O203" s="96"/>
    </row>
    <row r="204" customFormat="false" ht="15" hidden="false" customHeight="false" outlineLevel="0" collapsed="false">
      <c r="A204" s="162" t="n">
        <v>34</v>
      </c>
      <c r="B204" s="91" t="s">
        <v>183</v>
      </c>
      <c r="C204" s="92" t="n">
        <v>9</v>
      </c>
      <c r="D204" s="92" t="n">
        <v>131.83</v>
      </c>
      <c r="E204" s="74" t="n">
        <v>86.23</v>
      </c>
      <c r="F204" s="172"/>
      <c r="G204" s="172"/>
      <c r="H204" s="172"/>
      <c r="I204" s="172"/>
      <c r="J204" s="182" t="n">
        <f aca="false">K204/D204</f>
        <v>0.65409997724342</v>
      </c>
      <c r="K204" s="183" t="n">
        <f aca="false">L204+M204+E204</f>
        <v>86.23</v>
      </c>
      <c r="L204" s="184" t="n">
        <f aca="false">F204*1163</f>
        <v>0</v>
      </c>
      <c r="M204" s="184" t="n">
        <f aca="false">G204*9.5</f>
        <v>0</v>
      </c>
      <c r="O204" s="96"/>
    </row>
    <row r="205" customFormat="false" ht="15" hidden="false" customHeight="false" outlineLevel="0" collapsed="false">
      <c r="A205" s="162" t="n">
        <v>35</v>
      </c>
      <c r="B205" s="91" t="s">
        <v>184</v>
      </c>
      <c r="C205" s="92" t="n">
        <v>7</v>
      </c>
      <c r="D205" s="92" t="n">
        <v>372.6</v>
      </c>
      <c r="E205" s="74" t="n">
        <v>24.86</v>
      </c>
      <c r="F205" s="172"/>
      <c r="G205" s="172"/>
      <c r="H205" s="169"/>
      <c r="I205" s="172"/>
      <c r="J205" s="182" t="n">
        <f aca="false">K205/D205</f>
        <v>0.0667203435319377</v>
      </c>
      <c r="K205" s="183" t="n">
        <f aca="false">L205+M205+E205</f>
        <v>24.86</v>
      </c>
      <c r="L205" s="184" t="n">
        <f aca="false">F205*1163</f>
        <v>0</v>
      </c>
      <c r="M205" s="184" t="n">
        <f aca="false">G205*9.5</f>
        <v>0</v>
      </c>
      <c r="O205" s="96"/>
    </row>
    <row r="206" customFormat="false" ht="15" hidden="false" customHeight="false" outlineLevel="0" collapsed="false">
      <c r="A206" s="162" t="n">
        <v>36</v>
      </c>
      <c r="B206" s="91" t="s">
        <v>185</v>
      </c>
      <c r="C206" s="92" t="n">
        <v>45</v>
      </c>
      <c r="D206" s="92" t="n">
        <v>140</v>
      </c>
      <c r="E206" s="74" t="n">
        <v>39.94</v>
      </c>
      <c r="F206" s="172"/>
      <c r="G206" s="172"/>
      <c r="H206" s="172"/>
      <c r="I206" s="172"/>
      <c r="J206" s="182" t="n">
        <f aca="false">K206/D206</f>
        <v>0.285285714285714</v>
      </c>
      <c r="K206" s="183" t="n">
        <f aca="false">L206+M206+E206</f>
        <v>39.94</v>
      </c>
      <c r="L206" s="184" t="n">
        <f aca="false">F206*1163</f>
        <v>0</v>
      </c>
      <c r="M206" s="184" t="n">
        <f aca="false">G206*9.5</f>
        <v>0</v>
      </c>
      <c r="O206" s="96"/>
    </row>
    <row r="207" customFormat="false" ht="15" hidden="false" customHeight="false" outlineLevel="0" collapsed="false">
      <c r="A207" s="173"/>
      <c r="B207" s="174" t="s">
        <v>186</v>
      </c>
      <c r="C207" s="175" t="n">
        <f aca="false">SUM(C171:C206)</f>
        <v>4326</v>
      </c>
      <c r="D207" s="175" t="n">
        <f aca="false">SUM(D171:D206)</f>
        <v>21839.93</v>
      </c>
      <c r="E207" s="176" t="n">
        <f aca="false">SUM(E171:E206)</f>
        <v>18228.84</v>
      </c>
      <c r="F207" s="176" t="n">
        <f aca="false">SUM(F171:F206)</f>
        <v>10.78</v>
      </c>
      <c r="G207" s="176" t="n">
        <f aca="false">SUM(G171:G206)</f>
        <v>52.73</v>
      </c>
      <c r="H207" s="176" t="n">
        <f aca="false">SUM(H171:H206)</f>
        <v>228.54</v>
      </c>
      <c r="I207" s="176" t="n">
        <f aca="false">SUM(I171:I206)</f>
        <v>3.12</v>
      </c>
      <c r="J207" s="178"/>
      <c r="K207" s="178"/>
      <c r="L207" s="178"/>
      <c r="M207" s="178"/>
      <c r="O207" s="96"/>
    </row>
    <row r="208" customFormat="false" ht="15" hidden="false" customHeight="false" outlineLevel="0" collapsed="false">
      <c r="A208" s="173"/>
      <c r="B208" s="174" t="s">
        <v>187</v>
      </c>
      <c r="C208" s="175"/>
      <c r="D208" s="175"/>
      <c r="E208" s="176"/>
      <c r="F208" s="176"/>
      <c r="G208" s="176"/>
      <c r="H208" s="176"/>
      <c r="I208" s="176"/>
      <c r="J208" s="179" t="n">
        <f aca="false">SUM(J171:J206)/36</f>
        <v>1.35939411978722</v>
      </c>
      <c r="K208" s="178"/>
      <c r="L208" s="178"/>
      <c r="M208" s="178"/>
      <c r="O208" s="96"/>
    </row>
    <row r="209" customFormat="false" ht="15" hidden="false" customHeight="false" outlineLevel="0" collapsed="false">
      <c r="A209" s="125"/>
      <c r="B209" s="125"/>
      <c r="C209" s="125"/>
      <c r="D209" s="125"/>
      <c r="E209" s="124"/>
      <c r="F209" s="124"/>
      <c r="G209" s="124"/>
      <c r="H209" s="124"/>
      <c r="I209" s="124"/>
      <c r="J209" s="124"/>
      <c r="K209" s="124"/>
      <c r="L209" s="124"/>
      <c r="M209" s="124"/>
      <c r="O209" s="96"/>
    </row>
    <row r="210" customFormat="false" ht="15" hidden="false" customHeight="false" outlineLevel="0" collapsed="false">
      <c r="A210" s="125"/>
      <c r="B210" s="125"/>
      <c r="C210" s="125"/>
      <c r="D210" s="125"/>
      <c r="E210" s="124"/>
      <c r="F210" s="124"/>
      <c r="G210" s="124"/>
      <c r="H210" s="124"/>
      <c r="I210" s="124"/>
      <c r="J210" s="124"/>
      <c r="K210" s="124"/>
      <c r="L210" s="124"/>
      <c r="M210" s="124"/>
      <c r="O210" s="96"/>
    </row>
    <row r="211" customFormat="false" ht="13.5" hidden="false" customHeight="true" outlineLevel="0" collapsed="false">
      <c r="A211" s="126" t="s">
        <v>1</v>
      </c>
      <c r="B211" s="127" t="s">
        <v>2</v>
      </c>
      <c r="C211" s="127" t="s">
        <v>3</v>
      </c>
      <c r="D211" s="127" t="s">
        <v>4</v>
      </c>
      <c r="E211" s="126" t="s">
        <v>5</v>
      </c>
      <c r="F211" s="126"/>
      <c r="G211" s="126"/>
      <c r="H211" s="126"/>
      <c r="I211" s="126"/>
      <c r="J211" s="127" t="s">
        <v>6</v>
      </c>
      <c r="K211" s="127" t="s">
        <v>7</v>
      </c>
      <c r="L211" s="127"/>
      <c r="M211" s="127"/>
      <c r="O211" s="96"/>
    </row>
    <row r="212" customFormat="false" ht="48" hidden="false" customHeight="true" outlineLevel="0" collapsed="false">
      <c r="A212" s="126"/>
      <c r="B212" s="127"/>
      <c r="C212" s="127"/>
      <c r="D212" s="127"/>
      <c r="E212" s="126" t="s">
        <v>8</v>
      </c>
      <c r="F212" s="126" t="s">
        <v>9</v>
      </c>
      <c r="G212" s="126" t="s">
        <v>10</v>
      </c>
      <c r="H212" s="126" t="s">
        <v>11</v>
      </c>
      <c r="I212" s="126" t="s">
        <v>12</v>
      </c>
      <c r="J212" s="127"/>
      <c r="K212" s="127" t="s">
        <v>13</v>
      </c>
      <c r="L212" s="127" t="s">
        <v>14</v>
      </c>
      <c r="M212" s="127" t="s">
        <v>15</v>
      </c>
      <c r="O212" s="96"/>
    </row>
    <row r="213" customFormat="false" ht="15" hidden="false" customHeight="false" outlineLevel="0" collapsed="false">
      <c r="A213" s="161" t="s">
        <v>188</v>
      </c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O213" s="96"/>
    </row>
    <row r="214" customFormat="false" ht="15" hidden="false" customHeight="false" outlineLevel="0" collapsed="false">
      <c r="A214" s="180" t="n">
        <v>1</v>
      </c>
      <c r="B214" s="186" t="s">
        <v>189</v>
      </c>
      <c r="C214" s="187" t="n">
        <v>61</v>
      </c>
      <c r="D214" s="187" t="n">
        <v>861</v>
      </c>
      <c r="E214" s="74" t="n">
        <v>2308.75</v>
      </c>
      <c r="F214" s="169"/>
      <c r="G214" s="169"/>
      <c r="H214" s="74" t="n">
        <v>3.85</v>
      </c>
      <c r="I214" s="169"/>
      <c r="J214" s="188" t="n">
        <f aca="false">K214/D214</f>
        <v>2.681475029036</v>
      </c>
      <c r="K214" s="189" t="n">
        <f aca="false">L214+M214+E214</f>
        <v>2308.75</v>
      </c>
      <c r="L214" s="189" t="n">
        <f aca="false">F214*1163</f>
        <v>0</v>
      </c>
      <c r="M214" s="189" t="n">
        <f aca="false">G214*9.5</f>
        <v>0</v>
      </c>
      <c r="O214" s="96"/>
    </row>
    <row r="215" customFormat="false" ht="15" hidden="false" customHeight="false" outlineLevel="0" collapsed="false">
      <c r="A215" s="162" t="n">
        <v>2</v>
      </c>
      <c r="B215" s="186" t="s">
        <v>190</v>
      </c>
      <c r="C215" s="187" t="n">
        <v>193</v>
      </c>
      <c r="D215" s="187" t="n">
        <v>1427.58</v>
      </c>
      <c r="E215" s="74" t="n">
        <v>2919.49</v>
      </c>
      <c r="F215" s="169"/>
      <c r="G215" s="190"/>
      <c r="H215" s="74" t="n">
        <v>32.49</v>
      </c>
      <c r="I215" s="74" t="n">
        <v>8.5</v>
      </c>
      <c r="J215" s="188" t="n">
        <f aca="false">K215/D215</f>
        <v>2.04506227321761</v>
      </c>
      <c r="K215" s="189" t="n">
        <f aca="false">L215+M215+E215</f>
        <v>2919.49</v>
      </c>
      <c r="L215" s="189" t="n">
        <f aca="false">F215*1163</f>
        <v>0</v>
      </c>
      <c r="M215" s="189" t="n">
        <f aca="false">G215*9.5</f>
        <v>0</v>
      </c>
      <c r="O215" s="96"/>
    </row>
    <row r="216" customFormat="false" ht="15" hidden="false" customHeight="false" outlineLevel="0" collapsed="false">
      <c r="A216" s="162" t="n">
        <v>3</v>
      </c>
      <c r="B216" s="186" t="s">
        <v>191</v>
      </c>
      <c r="C216" s="187" t="n">
        <v>1000</v>
      </c>
      <c r="D216" s="187" t="n">
        <v>2559.06</v>
      </c>
      <c r="E216" s="74" t="n">
        <v>13170.9</v>
      </c>
      <c r="F216" s="74" t="n">
        <v>54.92</v>
      </c>
      <c r="G216" s="190"/>
      <c r="H216" s="74" t="n">
        <v>604.94</v>
      </c>
      <c r="I216" s="190"/>
      <c r="J216" s="188" t="n">
        <f aca="false">K216/D216</f>
        <v>30.1059217056263</v>
      </c>
      <c r="K216" s="189" t="n">
        <f aca="false">L216+M216+E216</f>
        <v>77042.86</v>
      </c>
      <c r="L216" s="189" t="n">
        <f aca="false">F216*1163</f>
        <v>63871.96</v>
      </c>
      <c r="M216" s="189" t="n">
        <f aca="false">G216*9.5</f>
        <v>0</v>
      </c>
      <c r="O216" s="96"/>
    </row>
    <row r="217" customFormat="false" ht="15" hidden="false" customHeight="false" outlineLevel="0" collapsed="false">
      <c r="A217" s="180" t="n">
        <v>4</v>
      </c>
      <c r="B217" s="186" t="s">
        <v>192</v>
      </c>
      <c r="C217" s="187" t="n">
        <v>60</v>
      </c>
      <c r="D217" s="187" t="n">
        <v>217</v>
      </c>
      <c r="E217" s="74" t="n">
        <v>442.61</v>
      </c>
      <c r="F217" s="169"/>
      <c r="G217" s="190"/>
      <c r="H217" s="74" t="n">
        <v>7.86</v>
      </c>
      <c r="I217" s="169"/>
      <c r="J217" s="188" t="n">
        <f aca="false">K217/D217</f>
        <v>2.03967741935484</v>
      </c>
      <c r="K217" s="189" t="n">
        <f aca="false">L217+M217+E217</f>
        <v>442.61</v>
      </c>
      <c r="L217" s="189" t="n">
        <f aca="false">F217*1163</f>
        <v>0</v>
      </c>
      <c r="M217" s="189" t="n">
        <f aca="false">G217*9.5</f>
        <v>0</v>
      </c>
      <c r="O217" s="96"/>
    </row>
    <row r="218" customFormat="false" ht="15" hidden="false" customHeight="false" outlineLevel="0" collapsed="false">
      <c r="A218" s="162" t="n">
        <v>5</v>
      </c>
      <c r="B218" s="186" t="s">
        <v>193</v>
      </c>
      <c r="C218" s="187" t="n">
        <v>280</v>
      </c>
      <c r="D218" s="187" t="n">
        <v>1318.3</v>
      </c>
      <c r="E218" s="74" t="n">
        <v>3116.66</v>
      </c>
      <c r="F218" s="190"/>
      <c r="G218" s="190"/>
      <c r="H218" s="74" t="n">
        <v>19.09</v>
      </c>
      <c r="I218" s="190"/>
      <c r="J218" s="188" t="n">
        <f aca="false">K218/D218</f>
        <v>2.36415080027308</v>
      </c>
      <c r="K218" s="189" t="n">
        <f aca="false">L218+M218+E218</f>
        <v>3116.66</v>
      </c>
      <c r="L218" s="189" t="n">
        <f aca="false">F218*1163</f>
        <v>0</v>
      </c>
      <c r="M218" s="189" t="n">
        <f aca="false">G218*9.5</f>
        <v>0</v>
      </c>
      <c r="O218" s="96"/>
    </row>
    <row r="219" customFormat="false" ht="15" hidden="false" customHeight="false" outlineLevel="0" collapsed="false">
      <c r="A219" s="162" t="n">
        <v>6</v>
      </c>
      <c r="B219" s="186" t="s">
        <v>194</v>
      </c>
      <c r="C219" s="187"/>
      <c r="D219" s="187" t="n">
        <v>121.6</v>
      </c>
      <c r="E219" s="74"/>
      <c r="F219" s="169"/>
      <c r="G219" s="190"/>
      <c r="H219" s="169"/>
      <c r="I219" s="169"/>
      <c r="J219" s="188" t="n">
        <f aca="false">K219/D219</f>
        <v>0</v>
      </c>
      <c r="K219" s="189" t="n">
        <f aca="false">L219+M219+E219</f>
        <v>0</v>
      </c>
      <c r="L219" s="189" t="n">
        <f aca="false">F219*1163</f>
        <v>0</v>
      </c>
      <c r="M219" s="189" t="n">
        <f aca="false">G219*9.5</f>
        <v>0</v>
      </c>
      <c r="O219" s="96"/>
    </row>
    <row r="220" customFormat="false" ht="15" hidden="false" customHeight="false" outlineLevel="0" collapsed="false">
      <c r="A220" s="180" t="n">
        <v>7</v>
      </c>
      <c r="B220" s="186" t="s">
        <v>195</v>
      </c>
      <c r="C220" s="187" t="n">
        <v>80</v>
      </c>
      <c r="D220" s="187" t="n">
        <v>213.7</v>
      </c>
      <c r="E220" s="74" t="n">
        <v>57.68</v>
      </c>
      <c r="F220" s="169"/>
      <c r="G220" s="190"/>
      <c r="H220" s="74" t="n">
        <v>1.85</v>
      </c>
      <c r="I220" s="74" t="n">
        <v>2</v>
      </c>
      <c r="J220" s="188" t="n">
        <f aca="false">K220/D220</f>
        <v>0.269911090313524</v>
      </c>
      <c r="K220" s="189" t="n">
        <f aca="false">L220+M220+E220</f>
        <v>57.68</v>
      </c>
      <c r="L220" s="189" t="n">
        <f aca="false">F220*1163</f>
        <v>0</v>
      </c>
      <c r="M220" s="189" t="n">
        <f aca="false">G220*9.5</f>
        <v>0</v>
      </c>
      <c r="O220" s="96"/>
    </row>
    <row r="221" customFormat="false" ht="15" hidden="false" customHeight="false" outlineLevel="0" collapsed="false">
      <c r="A221" s="162" t="n">
        <v>8</v>
      </c>
      <c r="B221" s="186" t="s">
        <v>196</v>
      </c>
      <c r="C221" s="187" t="n">
        <v>40</v>
      </c>
      <c r="D221" s="187" t="n">
        <v>173.8</v>
      </c>
      <c r="E221" s="74" t="n">
        <v>20.82</v>
      </c>
      <c r="F221" s="169"/>
      <c r="G221" s="190"/>
      <c r="H221" s="74" t="n">
        <v>1</v>
      </c>
      <c r="I221" s="169"/>
      <c r="J221" s="188" t="n">
        <f aca="false">K221/D221</f>
        <v>0.119792865362486</v>
      </c>
      <c r="K221" s="189" t="n">
        <f aca="false">L221+M221+E221</f>
        <v>20.82</v>
      </c>
      <c r="L221" s="189" t="n">
        <f aca="false">F221*1163</f>
        <v>0</v>
      </c>
      <c r="M221" s="189" t="n">
        <f aca="false">G221*9.5</f>
        <v>0</v>
      </c>
      <c r="O221" s="96"/>
    </row>
    <row r="222" customFormat="false" ht="15" hidden="false" customHeight="false" outlineLevel="0" collapsed="false">
      <c r="A222" s="162" t="n">
        <v>9</v>
      </c>
      <c r="B222" s="191" t="s">
        <v>197</v>
      </c>
      <c r="C222" s="187" t="n">
        <v>25</v>
      </c>
      <c r="D222" s="187" t="n">
        <v>98.1</v>
      </c>
      <c r="E222" s="74"/>
      <c r="F222" s="169"/>
      <c r="G222" s="190"/>
      <c r="H222" s="74" t="n">
        <v>0.85</v>
      </c>
      <c r="I222" s="169"/>
      <c r="J222" s="188" t="n">
        <f aca="false">K222/D222</f>
        <v>0</v>
      </c>
      <c r="K222" s="189" t="n">
        <f aca="false">L222+M222+E222</f>
        <v>0</v>
      </c>
      <c r="L222" s="189" t="n">
        <f aca="false">F222*1163</f>
        <v>0</v>
      </c>
      <c r="M222" s="189" t="n">
        <f aca="false">G222*9.5</f>
        <v>0</v>
      </c>
      <c r="O222" s="96"/>
    </row>
    <row r="223" customFormat="false" ht="15" hidden="false" customHeight="false" outlineLevel="0" collapsed="false">
      <c r="A223" s="180" t="n">
        <v>10</v>
      </c>
      <c r="B223" s="192" t="s">
        <v>198</v>
      </c>
      <c r="C223" s="187" t="n">
        <v>20</v>
      </c>
      <c r="D223" s="187" t="n">
        <v>94.55</v>
      </c>
      <c r="E223" s="74" t="n">
        <v>6</v>
      </c>
      <c r="F223" s="169"/>
      <c r="G223" s="190"/>
      <c r="H223" s="169"/>
      <c r="I223" s="169"/>
      <c r="J223" s="188" t="n">
        <f aca="false">K223/D223</f>
        <v>0.0634584875727129</v>
      </c>
      <c r="K223" s="189" t="n">
        <f aca="false">L223+M223+E223</f>
        <v>6</v>
      </c>
      <c r="L223" s="189" t="n">
        <f aca="false">F223*1163</f>
        <v>0</v>
      </c>
      <c r="M223" s="189" t="n">
        <f aca="false">G223*9.5</f>
        <v>0</v>
      </c>
      <c r="O223" s="96"/>
    </row>
    <row r="224" customFormat="false" ht="15" hidden="false" customHeight="false" outlineLevel="0" collapsed="false">
      <c r="A224" s="173"/>
      <c r="B224" s="174" t="s">
        <v>186</v>
      </c>
      <c r="C224" s="175" t="n">
        <f aca="false">SUM(C214:C223)</f>
        <v>1759</v>
      </c>
      <c r="D224" s="175" t="n">
        <f aca="false">SUM(D214:D223)</f>
        <v>7084.69</v>
      </c>
      <c r="E224" s="176" t="n">
        <f aca="false">SUM(E214:E223)</f>
        <v>22042.91</v>
      </c>
      <c r="F224" s="176" t="n">
        <f aca="false">SUM(F214:F223)</f>
        <v>54.92</v>
      </c>
      <c r="G224" s="193" t="n">
        <f aca="false">SUM(G214:G223)</f>
        <v>0</v>
      </c>
      <c r="H224" s="176" t="n">
        <f aca="false">SUM(H214:H223)</f>
        <v>671.93</v>
      </c>
      <c r="I224" s="176" t="n">
        <f aca="false">SUM(I214:I223)</f>
        <v>10.5</v>
      </c>
      <c r="J224" s="178"/>
      <c r="K224" s="178"/>
      <c r="L224" s="194"/>
      <c r="M224" s="178"/>
      <c r="O224" s="96"/>
    </row>
    <row r="225" customFormat="false" ht="15" hidden="false" customHeight="false" outlineLevel="0" collapsed="false">
      <c r="A225" s="173"/>
      <c r="B225" s="174" t="s">
        <v>187</v>
      </c>
      <c r="C225" s="175"/>
      <c r="D225" s="175"/>
      <c r="E225" s="176"/>
      <c r="F225" s="176"/>
      <c r="G225" s="178"/>
      <c r="H225" s="176"/>
      <c r="I225" s="178"/>
      <c r="J225" s="179" t="n">
        <f aca="false">SUM(J214:J223)/10</f>
        <v>3.96894496707565</v>
      </c>
      <c r="K225" s="178"/>
      <c r="L225" s="178"/>
      <c r="M225" s="178"/>
      <c r="O225" s="96"/>
    </row>
    <row r="226" customFormat="false" ht="15" hidden="false" customHeight="false" outlineLevel="0" collapsed="false">
      <c r="A226" s="125"/>
      <c r="B226" s="125"/>
      <c r="C226" s="125"/>
      <c r="D226" s="125"/>
      <c r="E226" s="124"/>
      <c r="F226" s="124"/>
      <c r="G226" s="124"/>
      <c r="H226" s="124"/>
      <c r="I226" s="124"/>
      <c r="J226" s="124"/>
      <c r="K226" s="124"/>
      <c r="L226" s="124"/>
      <c r="M226" s="124"/>
      <c r="O226" s="96"/>
    </row>
    <row r="227" customFormat="false" ht="15" hidden="false" customHeight="false" outlineLevel="0" collapsed="false">
      <c r="A227" s="125"/>
      <c r="B227" s="125"/>
      <c r="C227" s="125"/>
      <c r="D227" s="125"/>
      <c r="E227" s="124"/>
      <c r="F227" s="124"/>
      <c r="G227" s="124"/>
      <c r="H227" s="124"/>
      <c r="I227" s="124"/>
      <c r="J227" s="124"/>
      <c r="K227" s="124"/>
      <c r="L227" s="124"/>
      <c r="M227" s="124"/>
      <c r="O227" s="96"/>
    </row>
    <row r="228" customFormat="false" ht="13.5" hidden="false" customHeight="true" outlineLevel="0" collapsed="false">
      <c r="A228" s="126" t="s">
        <v>1</v>
      </c>
      <c r="B228" s="127" t="s">
        <v>2</v>
      </c>
      <c r="C228" s="127" t="s">
        <v>3</v>
      </c>
      <c r="D228" s="127" t="s">
        <v>4</v>
      </c>
      <c r="E228" s="126" t="s">
        <v>5</v>
      </c>
      <c r="F228" s="126"/>
      <c r="G228" s="126"/>
      <c r="H228" s="126"/>
      <c r="I228" s="126"/>
      <c r="J228" s="127" t="s">
        <v>6</v>
      </c>
      <c r="K228" s="127" t="s">
        <v>7</v>
      </c>
      <c r="L228" s="127"/>
      <c r="M228" s="127"/>
      <c r="O228" s="96"/>
    </row>
    <row r="229" customFormat="false" ht="49.5" hidden="false" customHeight="true" outlineLevel="0" collapsed="false">
      <c r="A229" s="126"/>
      <c r="B229" s="127"/>
      <c r="C229" s="127"/>
      <c r="D229" s="127"/>
      <c r="E229" s="126" t="s">
        <v>8</v>
      </c>
      <c r="F229" s="126" t="s">
        <v>9</v>
      </c>
      <c r="G229" s="126" t="s">
        <v>10</v>
      </c>
      <c r="H229" s="126" t="s">
        <v>11</v>
      </c>
      <c r="I229" s="126" t="s">
        <v>12</v>
      </c>
      <c r="J229" s="127"/>
      <c r="K229" s="127" t="s">
        <v>13</v>
      </c>
      <c r="L229" s="127" t="s">
        <v>14</v>
      </c>
      <c r="M229" s="127" t="s">
        <v>15</v>
      </c>
      <c r="O229" s="96"/>
    </row>
    <row r="230" customFormat="false" ht="15" hidden="false" customHeight="false" outlineLevel="0" collapsed="false">
      <c r="A230" s="161" t="s">
        <v>199</v>
      </c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O230" s="96"/>
    </row>
    <row r="231" customFormat="false" ht="23.85" hidden="false" customHeight="false" outlineLevel="0" collapsed="false">
      <c r="A231" s="129" t="n">
        <v>1</v>
      </c>
      <c r="B231" s="91" t="s">
        <v>200</v>
      </c>
      <c r="C231" s="92" t="n">
        <v>871</v>
      </c>
      <c r="D231" s="92" t="n">
        <v>9941.8</v>
      </c>
      <c r="E231" s="26" t="n">
        <v>7530.55</v>
      </c>
      <c r="F231" s="26" t="n">
        <v>37.99</v>
      </c>
      <c r="G231" s="195"/>
      <c r="H231" s="26" t="n">
        <v>500.61</v>
      </c>
      <c r="I231" s="195"/>
      <c r="J231" s="196" t="n">
        <f aca="false">K231/D231</f>
        <v>5.201565108934</v>
      </c>
      <c r="K231" s="197" t="n">
        <f aca="false">L231+M231+E231</f>
        <v>51712.92</v>
      </c>
      <c r="L231" s="197" t="n">
        <f aca="false">F231*1163</f>
        <v>44182.37</v>
      </c>
      <c r="M231" s="197" t="n">
        <f aca="false">G231*9.5</f>
        <v>0</v>
      </c>
      <c r="O231" s="96"/>
    </row>
    <row r="232" customFormat="false" ht="35.05" hidden="false" customHeight="false" outlineLevel="0" collapsed="false">
      <c r="A232" s="129" t="n">
        <v>2</v>
      </c>
      <c r="B232" s="91" t="s">
        <v>201</v>
      </c>
      <c r="C232" s="92" t="n">
        <v>875</v>
      </c>
      <c r="D232" s="92" t="n">
        <v>4538.7</v>
      </c>
      <c r="E232" s="26" t="n">
        <v>10669.74</v>
      </c>
      <c r="F232" s="26" t="n">
        <v>1.94</v>
      </c>
      <c r="G232" s="195"/>
      <c r="H232" s="26" t="n">
        <v>198.11</v>
      </c>
      <c r="I232" s="26" t="n">
        <v>84.35</v>
      </c>
      <c r="J232" s="196" t="n">
        <f aca="false">K232/D232</f>
        <v>2.84794324366008</v>
      </c>
      <c r="K232" s="197" t="n">
        <f aca="false">L232+M232+E232</f>
        <v>12925.96</v>
      </c>
      <c r="L232" s="197" t="n">
        <f aca="false">F232*1163</f>
        <v>2256.22</v>
      </c>
      <c r="M232" s="197" t="n">
        <f aca="false">G232*9.5</f>
        <v>0</v>
      </c>
      <c r="O232" s="96"/>
    </row>
    <row r="233" customFormat="false" ht="23.85" hidden="false" customHeight="false" outlineLevel="0" collapsed="false">
      <c r="A233" s="129" t="n">
        <v>3</v>
      </c>
      <c r="B233" s="91" t="s">
        <v>202</v>
      </c>
      <c r="C233" s="92" t="n">
        <v>2425</v>
      </c>
      <c r="D233" s="92" t="n">
        <v>12788.2</v>
      </c>
      <c r="E233" s="26" t="n">
        <v>9440.76</v>
      </c>
      <c r="F233" s="26" t="n">
        <v>19.79</v>
      </c>
      <c r="G233" s="198"/>
      <c r="H233" s="26" t="n">
        <v>301.27</v>
      </c>
      <c r="I233" s="195"/>
      <c r="J233" s="196" t="n">
        <f aca="false">K233/D233</f>
        <v>2.53800613065169</v>
      </c>
      <c r="K233" s="197" t="n">
        <f aca="false">L233+M233+E233</f>
        <v>32456.53</v>
      </c>
      <c r="L233" s="197" t="n">
        <f aca="false">F233*1163</f>
        <v>23015.77</v>
      </c>
      <c r="M233" s="197" t="n">
        <f aca="false">G233*9.5</f>
        <v>0</v>
      </c>
      <c r="O233" s="96"/>
    </row>
    <row r="234" customFormat="false" ht="23.85" hidden="false" customHeight="false" outlineLevel="0" collapsed="false">
      <c r="A234" s="129" t="n">
        <v>4</v>
      </c>
      <c r="B234" s="91" t="s">
        <v>203</v>
      </c>
      <c r="C234" s="92" t="n">
        <v>2028</v>
      </c>
      <c r="D234" s="92" t="n">
        <v>8780.4</v>
      </c>
      <c r="E234" s="26" t="n">
        <v>12976.53</v>
      </c>
      <c r="F234" s="198"/>
      <c r="G234" s="198"/>
      <c r="H234" s="26" t="n">
        <v>328.85</v>
      </c>
      <c r="I234" s="26" t="n">
        <v>72.08</v>
      </c>
      <c r="J234" s="196" t="n">
        <f aca="false">K234/D234</f>
        <v>1.47789736230696</v>
      </c>
      <c r="K234" s="197" t="n">
        <f aca="false">L234+M234+E234</f>
        <v>12976.53</v>
      </c>
      <c r="L234" s="197" t="n">
        <f aca="false">F234*1163</f>
        <v>0</v>
      </c>
      <c r="M234" s="197" t="n">
        <f aca="false">G234*9.5</f>
        <v>0</v>
      </c>
      <c r="O234" s="96"/>
    </row>
    <row r="235" customFormat="false" ht="15" hidden="false" customHeight="false" outlineLevel="0" collapsed="false">
      <c r="A235" s="129" t="n">
        <v>5</v>
      </c>
      <c r="B235" s="91" t="s">
        <v>204</v>
      </c>
      <c r="C235" s="92" t="n">
        <v>1332</v>
      </c>
      <c r="D235" s="92" t="n">
        <v>11092.1</v>
      </c>
      <c r="E235" s="26" t="n">
        <v>21865.71</v>
      </c>
      <c r="F235" s="26" t="n">
        <v>1.21</v>
      </c>
      <c r="G235" s="195"/>
      <c r="H235" s="26" t="n">
        <v>579.46</v>
      </c>
      <c r="I235" s="26" t="n">
        <v>129.68</v>
      </c>
      <c r="J235" s="196" t="n">
        <f aca="false">K235/D235</f>
        <v>2.09815454242208</v>
      </c>
      <c r="K235" s="197" t="n">
        <f aca="false">L235+M235+E235</f>
        <v>23272.94</v>
      </c>
      <c r="L235" s="197" t="n">
        <f aca="false">F235*1163</f>
        <v>1407.23</v>
      </c>
      <c r="M235" s="197" t="n">
        <f aca="false">G235*9.5</f>
        <v>0</v>
      </c>
      <c r="O235" s="96"/>
    </row>
    <row r="236" customFormat="false" ht="15" hidden="false" customHeight="false" outlineLevel="0" collapsed="false">
      <c r="A236" s="143"/>
      <c r="B236" s="138" t="s">
        <v>186</v>
      </c>
      <c r="C236" s="139" t="n">
        <f aca="false">SUM(C231:C235)</f>
        <v>7531</v>
      </c>
      <c r="D236" s="139" t="n">
        <f aca="false">SUM(D231:D235)</f>
        <v>47141.2</v>
      </c>
      <c r="E236" s="140" t="n">
        <f aca="false">SUM(E231:E235)</f>
        <v>62483.29</v>
      </c>
      <c r="F236" s="140" t="n">
        <f aca="false">SUM(F231:F235)</f>
        <v>60.93</v>
      </c>
      <c r="G236" s="140" t="n">
        <f aca="false">SUM(G231:G235)</f>
        <v>0</v>
      </c>
      <c r="H236" s="140" t="n">
        <f aca="false">SUM(H231:H235)</f>
        <v>1908.3</v>
      </c>
      <c r="I236" s="140" t="n">
        <f aca="false">SUM(I231:I235)</f>
        <v>286.11</v>
      </c>
      <c r="J236" s="142"/>
      <c r="K236" s="142"/>
      <c r="L236" s="142"/>
      <c r="M236" s="142"/>
      <c r="O236" s="96"/>
    </row>
    <row r="237" customFormat="false" ht="15" hidden="false" customHeight="false" outlineLevel="0" collapsed="false">
      <c r="A237" s="143"/>
      <c r="B237" s="138" t="s">
        <v>187</v>
      </c>
      <c r="C237" s="139"/>
      <c r="D237" s="139"/>
      <c r="E237" s="140"/>
      <c r="F237" s="140"/>
      <c r="G237" s="140"/>
      <c r="H237" s="140"/>
      <c r="I237" s="140"/>
      <c r="J237" s="141" t="n">
        <f aca="false">SUM(J231:J235)/5</f>
        <v>2.83271327759496</v>
      </c>
      <c r="K237" s="142"/>
      <c r="L237" s="142"/>
      <c r="M237" s="142"/>
      <c r="O237" s="96"/>
    </row>
    <row r="239" customFormat="false" ht="15" hidden="false" customHeight="false" outlineLevel="0" collapsed="false">
      <c r="B239" s="121"/>
    </row>
  </sheetData>
  <mergeCells count="57">
    <mergeCell ref="A1:K1"/>
    <mergeCell ref="A4:A5"/>
    <mergeCell ref="B4:B5"/>
    <mergeCell ref="C4:C5"/>
    <mergeCell ref="D4:D5"/>
    <mergeCell ref="E4:I4"/>
    <mergeCell ref="J4:J5"/>
    <mergeCell ref="K4:M4"/>
    <mergeCell ref="A6:M6"/>
    <mergeCell ref="A60:A61"/>
    <mergeCell ref="B60:B61"/>
    <mergeCell ref="C60:C61"/>
    <mergeCell ref="D60:D61"/>
    <mergeCell ref="E60:I60"/>
    <mergeCell ref="J60:J61"/>
    <mergeCell ref="K60:M60"/>
    <mergeCell ref="A62:M62"/>
    <mergeCell ref="A118:A119"/>
    <mergeCell ref="B118:B119"/>
    <mergeCell ref="C118:C119"/>
    <mergeCell ref="D118:D119"/>
    <mergeCell ref="E118:I118"/>
    <mergeCell ref="J118:J119"/>
    <mergeCell ref="K118:M118"/>
    <mergeCell ref="A120:M120"/>
    <mergeCell ref="A143:A144"/>
    <mergeCell ref="B143:B144"/>
    <mergeCell ref="C143:C144"/>
    <mergeCell ref="D143:D144"/>
    <mergeCell ref="E143:I143"/>
    <mergeCell ref="J143:J144"/>
    <mergeCell ref="K143:M143"/>
    <mergeCell ref="A145:M145"/>
    <mergeCell ref="A168:A169"/>
    <mergeCell ref="B168:B169"/>
    <mergeCell ref="C168:C169"/>
    <mergeCell ref="D168:D169"/>
    <mergeCell ref="E168:I168"/>
    <mergeCell ref="J168:J169"/>
    <mergeCell ref="K168:M168"/>
    <mergeCell ref="A170:M170"/>
    <mergeCell ref="A211:A212"/>
    <mergeCell ref="B211:B212"/>
    <mergeCell ref="C211:C212"/>
    <mergeCell ref="D211:D212"/>
    <mergeCell ref="E211:I211"/>
    <mergeCell ref="J211:J212"/>
    <mergeCell ref="K211:M211"/>
    <mergeCell ref="A213:M213"/>
    <mergeCell ref="A228:A229"/>
    <mergeCell ref="B228:B229"/>
    <mergeCell ref="C228:C229"/>
    <mergeCell ref="D228:D229"/>
    <mergeCell ref="E228:I228"/>
    <mergeCell ref="J228:J229"/>
    <mergeCell ref="K228:M228"/>
    <mergeCell ref="A230:M230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3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31640625" defaultRowHeight="15" customHeight="true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21.29"/>
    <col collapsed="false" customWidth="true" hidden="false" outlineLevel="0" max="3" min="3" style="1" width="15.57"/>
    <col collapsed="false" customWidth="true" hidden="false" outlineLevel="0" max="4" min="4" style="1" width="14.69"/>
    <col collapsed="false" customWidth="true" hidden="false" outlineLevel="0" max="5" min="5" style="2" width="19"/>
    <col collapsed="false" customWidth="true" hidden="false" outlineLevel="0" max="6" min="6" style="2" width="18.58"/>
    <col collapsed="false" customWidth="true" hidden="false" outlineLevel="0" max="7" min="7" style="2" width="13.29"/>
    <col collapsed="false" customWidth="true" hidden="false" outlineLevel="0" max="8" min="8" style="2" width="11.14"/>
    <col collapsed="false" customWidth="true" hidden="false" outlineLevel="0" max="9" min="9" style="2" width="11.71"/>
    <col collapsed="false" customWidth="true" hidden="false" outlineLevel="0" max="10" min="10" style="3" width="12.29"/>
    <col collapsed="false" customWidth="true" hidden="false" outlineLevel="0" max="11" min="11" style="3" width="14.69"/>
    <col collapsed="false" customWidth="true" hidden="false" outlineLevel="0" max="12" min="12" style="3" width="14.15"/>
    <col collapsed="false" customWidth="true" hidden="false" outlineLevel="0" max="13" min="13" style="3" width="13.02"/>
    <col collapsed="false" customWidth="true" hidden="false" outlineLevel="0" max="15" min="15" style="1" width="11.57"/>
  </cols>
  <sheetData>
    <row r="1" customFormat="false" ht="15" hidden="false" customHeight="false" outlineLevel="0" collapsed="false">
      <c r="A1" s="122" t="s">
        <v>209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  <c r="M1" s="124"/>
      <c r="N1" s="1"/>
      <c r="P1" s="1"/>
      <c r="Q1" s="1"/>
    </row>
    <row r="2" customFormat="false" ht="15" hidden="false" customHeight="false" outlineLevel="0" collapsed="false">
      <c r="A2" s="125"/>
      <c r="B2" s="125"/>
      <c r="C2" s="125"/>
      <c r="D2" s="125"/>
      <c r="E2" s="124"/>
      <c r="F2" s="124"/>
      <c r="G2" s="124"/>
      <c r="H2" s="124"/>
      <c r="I2" s="124"/>
      <c r="J2" s="124"/>
      <c r="K2" s="124"/>
      <c r="L2" s="124"/>
      <c r="M2" s="124"/>
    </row>
    <row r="3" customFormat="false" ht="15" hidden="true" customHeight="false" outlineLevel="0" collapsed="false">
      <c r="A3" s="125"/>
      <c r="B3" s="125"/>
      <c r="C3" s="125"/>
      <c r="D3" s="125"/>
      <c r="E3" s="124"/>
      <c r="F3" s="124"/>
      <c r="G3" s="124"/>
      <c r="H3" s="124"/>
      <c r="I3" s="124"/>
      <c r="J3" s="124"/>
      <c r="K3" s="124"/>
      <c r="L3" s="124"/>
      <c r="M3" s="124"/>
    </row>
    <row r="4" customFormat="false" ht="13.5" hidden="false" customHeight="true" outlineLevel="0" collapsed="false">
      <c r="A4" s="126" t="s">
        <v>1</v>
      </c>
      <c r="B4" s="127" t="s">
        <v>2</v>
      </c>
      <c r="C4" s="127" t="s">
        <v>3</v>
      </c>
      <c r="D4" s="127" t="s">
        <v>4</v>
      </c>
      <c r="E4" s="126" t="s">
        <v>5</v>
      </c>
      <c r="F4" s="126"/>
      <c r="G4" s="126"/>
      <c r="H4" s="126"/>
      <c r="I4" s="126"/>
      <c r="J4" s="127" t="s">
        <v>6</v>
      </c>
      <c r="K4" s="127" t="s">
        <v>7</v>
      </c>
      <c r="L4" s="127"/>
      <c r="M4" s="127"/>
    </row>
    <row r="5" customFormat="false" ht="61.5" hidden="false" customHeight="true" outlineLevel="0" collapsed="false">
      <c r="A5" s="126"/>
      <c r="B5" s="127"/>
      <c r="C5" s="127"/>
      <c r="D5" s="127"/>
      <c r="E5" s="126" t="s">
        <v>8</v>
      </c>
      <c r="F5" s="126" t="s">
        <v>9</v>
      </c>
      <c r="G5" s="126" t="s">
        <v>10</v>
      </c>
      <c r="H5" s="126" t="s">
        <v>11</v>
      </c>
      <c r="I5" s="126" t="s">
        <v>12</v>
      </c>
      <c r="J5" s="127"/>
      <c r="K5" s="127" t="s">
        <v>13</v>
      </c>
      <c r="L5" s="127" t="s">
        <v>14</v>
      </c>
      <c r="M5" s="127" t="s">
        <v>15</v>
      </c>
      <c r="P5" s="9"/>
      <c r="Q5" s="9"/>
      <c r="R5" s="9"/>
    </row>
    <row r="6" customFormat="false" ht="13.5" hidden="false" customHeight="true" outlineLevel="0" collapsed="false">
      <c r="A6" s="128" t="s">
        <v>16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"/>
      <c r="O6" s="9"/>
      <c r="P6" s="11"/>
      <c r="Q6" s="11"/>
      <c r="R6" s="11"/>
      <c r="S6" s="11"/>
    </row>
    <row r="7" customFormat="false" ht="15" hidden="false" customHeight="false" outlineLevel="0" collapsed="false">
      <c r="A7" s="129" t="n">
        <v>1</v>
      </c>
      <c r="B7" s="91" t="s">
        <v>17</v>
      </c>
      <c r="C7" s="130" t="n">
        <v>119</v>
      </c>
      <c r="D7" s="130" t="n">
        <v>310.7</v>
      </c>
      <c r="E7" s="26" t="n">
        <v>1191.03</v>
      </c>
      <c r="F7" s="26"/>
      <c r="G7" s="26" t="n">
        <v>7.6</v>
      </c>
      <c r="H7" s="26" t="n">
        <v>32.83</v>
      </c>
      <c r="I7" s="168"/>
      <c r="J7" s="131" t="n">
        <f aca="false">K7/D7</f>
        <v>4.06575474734471</v>
      </c>
      <c r="K7" s="132" t="n">
        <f aca="false">L7+M7+E7</f>
        <v>1263.23</v>
      </c>
      <c r="L7" s="132" t="n">
        <f aca="false">F7*1163</f>
        <v>0</v>
      </c>
      <c r="M7" s="132" t="n">
        <f aca="false">G7*9.5</f>
        <v>72.2</v>
      </c>
      <c r="N7" s="19"/>
      <c r="O7" s="20"/>
      <c r="P7" s="21"/>
    </row>
    <row r="8" customFormat="false" ht="15" hidden="false" customHeight="false" outlineLevel="0" collapsed="false">
      <c r="A8" s="129" t="n">
        <v>2</v>
      </c>
      <c r="B8" s="91" t="s">
        <v>18</v>
      </c>
      <c r="C8" s="133" t="n">
        <v>124</v>
      </c>
      <c r="D8" s="130" t="n">
        <v>627.8</v>
      </c>
      <c r="E8" s="26" t="n">
        <v>2356.5</v>
      </c>
      <c r="F8" s="26"/>
      <c r="G8" s="168"/>
      <c r="H8" s="26" t="n">
        <v>53.18</v>
      </c>
      <c r="I8" s="168"/>
      <c r="J8" s="131" t="n">
        <f aca="false">K8/D8</f>
        <v>3.75358394393119</v>
      </c>
      <c r="K8" s="132" t="n">
        <f aca="false">L8+M8+E8</f>
        <v>2356.5</v>
      </c>
      <c r="L8" s="132" t="n">
        <f aca="false">F8*1163</f>
        <v>0</v>
      </c>
      <c r="M8" s="132" t="n">
        <f aca="false">G8*9.5</f>
        <v>0</v>
      </c>
      <c r="N8" s="19"/>
      <c r="O8" s="20"/>
      <c r="P8" s="21"/>
    </row>
    <row r="9" customFormat="false" ht="15" hidden="false" customHeight="false" outlineLevel="0" collapsed="false">
      <c r="A9" s="129" t="n">
        <v>3</v>
      </c>
      <c r="B9" s="91" t="s">
        <v>19</v>
      </c>
      <c r="C9" s="130" t="n">
        <v>48</v>
      </c>
      <c r="D9" s="130" t="n">
        <v>529</v>
      </c>
      <c r="E9" s="26" t="n">
        <v>1957.42</v>
      </c>
      <c r="F9" s="168"/>
      <c r="G9" s="26"/>
      <c r="H9" s="26" t="n">
        <v>28.27</v>
      </c>
      <c r="I9" s="168"/>
      <c r="J9" s="131" t="n">
        <f aca="false">K9/D9</f>
        <v>3.70022684310019</v>
      </c>
      <c r="K9" s="132" t="n">
        <f aca="false">L9+M9+E9</f>
        <v>1957.42</v>
      </c>
      <c r="L9" s="132" t="n">
        <f aca="false">F9*1163</f>
        <v>0</v>
      </c>
      <c r="M9" s="132" t="n">
        <f aca="false">G9*9.5</f>
        <v>0</v>
      </c>
      <c r="N9" s="19"/>
      <c r="O9" s="20"/>
      <c r="P9" s="21"/>
    </row>
    <row r="10" customFormat="false" ht="15" hidden="false" customHeight="false" outlineLevel="0" collapsed="false">
      <c r="A10" s="129" t="n">
        <v>4</v>
      </c>
      <c r="B10" s="91" t="s">
        <v>20</v>
      </c>
      <c r="C10" s="133" t="n">
        <v>219</v>
      </c>
      <c r="D10" s="130" t="n">
        <v>2020.8</v>
      </c>
      <c r="E10" s="26" t="n">
        <v>3114.84</v>
      </c>
      <c r="F10" s="26" t="n">
        <v>2.93</v>
      </c>
      <c r="G10" s="168"/>
      <c r="H10" s="26" t="n">
        <v>166.92</v>
      </c>
      <c r="I10" s="168"/>
      <c r="J10" s="131" t="n">
        <f aca="false">K10/D10</f>
        <v>3.22764746634996</v>
      </c>
      <c r="K10" s="132" t="n">
        <f aca="false">L10+M10+E10</f>
        <v>6522.43</v>
      </c>
      <c r="L10" s="132" t="n">
        <f aca="false">F10*1163</f>
        <v>3407.59</v>
      </c>
      <c r="M10" s="132" t="n">
        <f aca="false">G10*9.5</f>
        <v>0</v>
      </c>
      <c r="N10" s="19"/>
      <c r="O10" s="20"/>
      <c r="P10" s="21"/>
    </row>
    <row r="11" customFormat="false" ht="15" hidden="false" customHeight="false" outlineLevel="0" collapsed="false">
      <c r="A11" s="129" t="n">
        <v>5</v>
      </c>
      <c r="B11" s="91" t="s">
        <v>21</v>
      </c>
      <c r="C11" s="130" t="n">
        <v>115</v>
      </c>
      <c r="D11" s="130" t="n">
        <v>1993.12</v>
      </c>
      <c r="E11" s="26" t="n">
        <v>4272.94</v>
      </c>
      <c r="F11" s="26"/>
      <c r="G11" s="168"/>
      <c r="H11" s="26" t="n">
        <v>74.79</v>
      </c>
      <c r="I11" s="168"/>
      <c r="J11" s="131" t="n">
        <f aca="false">K11/D11</f>
        <v>2.14384482620214</v>
      </c>
      <c r="K11" s="132" t="n">
        <f aca="false">L11+M11+E11</f>
        <v>4272.94</v>
      </c>
      <c r="L11" s="132" t="n">
        <f aca="false">F11*1163</f>
        <v>0</v>
      </c>
      <c r="M11" s="132" t="n">
        <f aca="false">G11*9.5</f>
        <v>0</v>
      </c>
      <c r="N11" s="19"/>
      <c r="O11" s="20"/>
      <c r="P11" s="21"/>
    </row>
    <row r="12" customFormat="false" ht="27" hidden="false" customHeight="true" outlineLevel="0" collapsed="false">
      <c r="A12" s="129" t="n">
        <v>6</v>
      </c>
      <c r="B12" s="91" t="s">
        <v>22</v>
      </c>
      <c r="C12" s="130" t="n">
        <v>138</v>
      </c>
      <c r="D12" s="130" t="n">
        <v>868</v>
      </c>
      <c r="E12" s="26" t="n">
        <v>2212.25</v>
      </c>
      <c r="F12" s="134"/>
      <c r="G12" s="168"/>
      <c r="H12" s="26" t="n">
        <v>67.92</v>
      </c>
      <c r="I12" s="26" t="n">
        <v>51.04</v>
      </c>
      <c r="J12" s="131" t="n">
        <f aca="false">K12/D12</f>
        <v>2.54867511520737</v>
      </c>
      <c r="K12" s="132" t="n">
        <f aca="false">L12+M12+E12</f>
        <v>2212.25</v>
      </c>
      <c r="L12" s="132" t="n">
        <f aca="false">F12*1163</f>
        <v>0</v>
      </c>
      <c r="M12" s="132" t="n">
        <f aca="false">G12*9.5</f>
        <v>0</v>
      </c>
      <c r="N12" s="19"/>
      <c r="O12" s="20"/>
      <c r="P12" s="21"/>
    </row>
    <row r="13" customFormat="false" ht="15" hidden="false" customHeight="false" outlineLevel="0" collapsed="false">
      <c r="A13" s="129" t="n">
        <v>7</v>
      </c>
      <c r="B13" s="91" t="s">
        <v>23</v>
      </c>
      <c r="C13" s="130" t="n">
        <v>156</v>
      </c>
      <c r="D13" s="130" t="n">
        <v>570</v>
      </c>
      <c r="E13" s="26" t="n">
        <v>1526.99</v>
      </c>
      <c r="F13" s="198"/>
      <c r="G13" s="26" t="n">
        <v>55.87</v>
      </c>
      <c r="H13" s="26" t="n">
        <v>135.55</v>
      </c>
      <c r="I13" s="168"/>
      <c r="J13" s="131" t="n">
        <f aca="false">K13/D13</f>
        <v>3.61009649122807</v>
      </c>
      <c r="K13" s="132" t="n">
        <f aca="false">L13+M13+E13</f>
        <v>2057.755</v>
      </c>
      <c r="L13" s="132" t="n">
        <f aca="false">F13*1163</f>
        <v>0</v>
      </c>
      <c r="M13" s="132" t="n">
        <f aca="false">G13*9.5</f>
        <v>530.765</v>
      </c>
      <c r="N13" s="19"/>
      <c r="O13" s="20"/>
      <c r="P13" s="21"/>
    </row>
    <row r="14" customFormat="false" ht="15" hidden="false" customHeight="false" outlineLevel="0" collapsed="false">
      <c r="A14" s="129" t="n">
        <v>8</v>
      </c>
      <c r="B14" s="91" t="s">
        <v>24</v>
      </c>
      <c r="C14" s="130" t="n">
        <v>322</v>
      </c>
      <c r="D14" s="130" t="n">
        <v>1735</v>
      </c>
      <c r="E14" s="26" t="n">
        <v>3546</v>
      </c>
      <c r="F14" s="26"/>
      <c r="G14" s="168"/>
      <c r="H14" s="26" t="n">
        <v>155.14</v>
      </c>
      <c r="I14" s="26" t="n">
        <v>88.7</v>
      </c>
      <c r="J14" s="131" t="n">
        <f aca="false">K14/D14</f>
        <v>2.04380403458213</v>
      </c>
      <c r="K14" s="132" t="n">
        <f aca="false">L14+M14+E14</f>
        <v>3546</v>
      </c>
      <c r="L14" s="132" t="n">
        <f aca="false">F14*1163</f>
        <v>0</v>
      </c>
      <c r="M14" s="132" t="n">
        <f aca="false">G14*9.5</f>
        <v>0</v>
      </c>
      <c r="N14" s="19"/>
      <c r="O14" s="20"/>
      <c r="P14" s="21"/>
    </row>
    <row r="15" customFormat="false" ht="15" hidden="false" customHeight="false" outlineLevel="0" collapsed="false">
      <c r="A15" s="129" t="n">
        <v>9</v>
      </c>
      <c r="B15" s="91" t="s">
        <v>25</v>
      </c>
      <c r="C15" s="130" t="n">
        <v>360</v>
      </c>
      <c r="D15" s="130" t="n">
        <v>2128.9</v>
      </c>
      <c r="E15" s="26" t="n">
        <v>3680.47</v>
      </c>
      <c r="F15" s="134"/>
      <c r="G15" s="190"/>
      <c r="H15" s="26" t="n">
        <v>107.7</v>
      </c>
      <c r="I15" s="26" t="n">
        <v>24.83</v>
      </c>
      <c r="J15" s="131" t="n">
        <f aca="false">K15/D15</f>
        <v>1.72881300201982</v>
      </c>
      <c r="K15" s="132" t="n">
        <f aca="false">L15+M15+E15</f>
        <v>3680.47</v>
      </c>
      <c r="L15" s="132" t="n">
        <f aca="false">F15*1163</f>
        <v>0</v>
      </c>
      <c r="M15" s="132" t="n">
        <f aca="false">G15*9.5</f>
        <v>0</v>
      </c>
      <c r="N15" s="19"/>
      <c r="O15" s="20"/>
      <c r="P15" s="21"/>
    </row>
    <row r="16" customFormat="false" ht="15" hidden="false" customHeight="false" outlineLevel="0" collapsed="false">
      <c r="A16" s="129" t="n">
        <v>10</v>
      </c>
      <c r="B16" s="91" t="s">
        <v>26</v>
      </c>
      <c r="C16" s="130" t="n">
        <v>321</v>
      </c>
      <c r="D16" s="130" t="n">
        <v>1945.9</v>
      </c>
      <c r="E16" s="26" t="n">
        <v>3295.24</v>
      </c>
      <c r="F16" s="26"/>
      <c r="G16" s="190"/>
      <c r="H16" s="26" t="n">
        <v>109.87</v>
      </c>
      <c r="I16" s="26" t="n">
        <v>53.84</v>
      </c>
      <c r="J16" s="131" t="n">
        <f aca="false">K16/D16</f>
        <v>1.69342720592014</v>
      </c>
      <c r="K16" s="132" t="n">
        <f aca="false">L16+M16+E16</f>
        <v>3295.24</v>
      </c>
      <c r="L16" s="132" t="n">
        <f aca="false">F16*1163</f>
        <v>0</v>
      </c>
      <c r="M16" s="132" t="n">
        <f aca="false">G16*9.5</f>
        <v>0</v>
      </c>
      <c r="N16" s="19"/>
      <c r="O16" s="20"/>
      <c r="P16" s="21"/>
    </row>
    <row r="17" customFormat="false" ht="15" hidden="false" customHeight="false" outlineLevel="0" collapsed="false">
      <c r="A17" s="129" t="n">
        <v>11</v>
      </c>
      <c r="B17" s="91" t="s">
        <v>27</v>
      </c>
      <c r="C17" s="130" t="n">
        <v>212</v>
      </c>
      <c r="D17" s="130" t="n">
        <v>1060.7</v>
      </c>
      <c r="E17" s="26" t="n">
        <v>2126.19</v>
      </c>
      <c r="F17" s="198"/>
      <c r="G17" s="26" t="n">
        <v>333.24</v>
      </c>
      <c r="H17" s="26" t="n">
        <v>62.36</v>
      </c>
      <c r="I17" s="168"/>
      <c r="J17" s="131" t="n">
        <f aca="false">K17/D17</f>
        <v>4.98912981993024</v>
      </c>
      <c r="K17" s="132" t="n">
        <f aca="false">L17+M17+E17</f>
        <v>5291.97</v>
      </c>
      <c r="L17" s="132" t="n">
        <f aca="false">F17*1163</f>
        <v>0</v>
      </c>
      <c r="M17" s="132" t="n">
        <f aca="false">G17*9.5</f>
        <v>3165.78</v>
      </c>
      <c r="N17" s="19"/>
      <c r="O17" s="20"/>
      <c r="P17" s="21"/>
    </row>
    <row r="18" customFormat="false" ht="15" hidden="false" customHeight="false" outlineLevel="0" collapsed="false">
      <c r="A18" s="129" t="n">
        <v>12</v>
      </c>
      <c r="B18" s="91" t="s">
        <v>28</v>
      </c>
      <c r="C18" s="130" t="n">
        <v>392</v>
      </c>
      <c r="D18" s="130" t="n">
        <v>1954.8</v>
      </c>
      <c r="E18" s="26" t="n">
        <v>2680.89</v>
      </c>
      <c r="F18" s="134"/>
      <c r="G18" s="168"/>
      <c r="H18" s="26" t="n">
        <v>98.67</v>
      </c>
      <c r="I18" s="26" t="n">
        <v>2.02</v>
      </c>
      <c r="J18" s="131" t="n">
        <f aca="false">K18/D18</f>
        <v>1.37143953345611</v>
      </c>
      <c r="K18" s="132" t="n">
        <f aca="false">L18+M18+E18</f>
        <v>2680.89</v>
      </c>
      <c r="L18" s="132" t="n">
        <f aca="false">F18*1163</f>
        <v>0</v>
      </c>
      <c r="M18" s="132" t="n">
        <f aca="false">G18*9.5</f>
        <v>0</v>
      </c>
      <c r="N18" s="19"/>
      <c r="O18" s="20"/>
      <c r="P18" s="21"/>
    </row>
    <row r="19" customFormat="false" ht="15" hidden="false" customHeight="false" outlineLevel="0" collapsed="false">
      <c r="A19" s="129" t="n">
        <v>13</v>
      </c>
      <c r="B19" s="91" t="s">
        <v>29</v>
      </c>
      <c r="C19" s="130" t="n">
        <v>156</v>
      </c>
      <c r="D19" s="130" t="n">
        <v>951.3</v>
      </c>
      <c r="E19" s="26" t="n">
        <v>2749.14</v>
      </c>
      <c r="F19" s="26"/>
      <c r="G19" s="168"/>
      <c r="H19" s="26" t="n">
        <v>78.18</v>
      </c>
      <c r="I19" s="168"/>
      <c r="J19" s="131" t="n">
        <f aca="false">K19/D19</f>
        <v>2.88987701040681</v>
      </c>
      <c r="K19" s="132" t="n">
        <f aca="false">L19+M19+E19</f>
        <v>2749.14</v>
      </c>
      <c r="L19" s="132" t="n">
        <f aca="false">F19*1163</f>
        <v>0</v>
      </c>
      <c r="M19" s="132" t="n">
        <f aca="false">G19*9.5</f>
        <v>0</v>
      </c>
      <c r="N19" s="19"/>
      <c r="O19" s="20"/>
      <c r="P19" s="21"/>
    </row>
    <row r="20" customFormat="false" ht="15" hidden="false" customHeight="false" outlineLevel="0" collapsed="false">
      <c r="A20" s="129" t="n">
        <v>14</v>
      </c>
      <c r="B20" s="91" t="s">
        <v>30</v>
      </c>
      <c r="C20" s="130" t="n">
        <v>204</v>
      </c>
      <c r="D20" s="130" t="n">
        <v>1049.12</v>
      </c>
      <c r="E20" s="26" t="n">
        <v>3814.67</v>
      </c>
      <c r="F20" s="198"/>
      <c r="G20" s="168"/>
      <c r="H20" s="26" t="n">
        <v>100.11</v>
      </c>
      <c r="I20" s="168"/>
      <c r="J20" s="131" t="n">
        <f aca="false">K20/D20</f>
        <v>3.63606641756901</v>
      </c>
      <c r="K20" s="132" t="n">
        <f aca="false">L20+M20+E20</f>
        <v>3814.67</v>
      </c>
      <c r="L20" s="132" t="n">
        <f aca="false">F20*1163</f>
        <v>0</v>
      </c>
      <c r="M20" s="132" t="n">
        <f aca="false">G20*9.5</f>
        <v>0</v>
      </c>
      <c r="N20" s="19"/>
      <c r="O20" s="20"/>
      <c r="P20" s="21"/>
    </row>
    <row r="21" customFormat="false" ht="15" hidden="false" customHeight="false" outlineLevel="0" collapsed="false">
      <c r="A21" s="129" t="n">
        <v>15</v>
      </c>
      <c r="B21" s="91" t="s">
        <v>206</v>
      </c>
      <c r="C21" s="130" t="n">
        <v>350</v>
      </c>
      <c r="D21" s="130" t="n">
        <v>2104.3</v>
      </c>
      <c r="E21" s="26" t="n">
        <v>3780.33</v>
      </c>
      <c r="F21" s="134"/>
      <c r="G21" s="168"/>
      <c r="H21" s="26" t="n">
        <v>137.3</v>
      </c>
      <c r="I21" s="26" t="n">
        <v>1.77</v>
      </c>
      <c r="J21" s="131" t="n">
        <f aca="false">K21/D21</f>
        <v>1.79647863897733</v>
      </c>
      <c r="K21" s="132" t="n">
        <f aca="false">L21+M21+E21</f>
        <v>3780.33</v>
      </c>
      <c r="L21" s="132" t="n">
        <f aca="false">F21*1163</f>
        <v>0</v>
      </c>
      <c r="M21" s="132" t="n">
        <f aca="false">G21*9.5</f>
        <v>0</v>
      </c>
      <c r="N21" s="19"/>
      <c r="O21" s="20"/>
      <c r="P21" s="21"/>
    </row>
    <row r="22" customFormat="false" ht="15" hidden="false" customHeight="false" outlineLevel="0" collapsed="false">
      <c r="A22" s="129" t="n">
        <v>16</v>
      </c>
      <c r="B22" s="91" t="s">
        <v>32</v>
      </c>
      <c r="C22" s="130" t="n">
        <v>347</v>
      </c>
      <c r="D22" s="130" t="n">
        <v>1735</v>
      </c>
      <c r="E22" s="26" t="n">
        <v>3292.6</v>
      </c>
      <c r="F22" s="198"/>
      <c r="G22" s="168"/>
      <c r="H22" s="26" t="n">
        <v>144.23</v>
      </c>
      <c r="I22" s="26" t="n">
        <v>64.09</v>
      </c>
      <c r="J22" s="131" t="n">
        <f aca="false">K22/D22</f>
        <v>1.89775216138329</v>
      </c>
      <c r="K22" s="132" t="n">
        <f aca="false">L22+M22+E22</f>
        <v>3292.6</v>
      </c>
      <c r="L22" s="132" t="n">
        <f aca="false">F22*1163</f>
        <v>0</v>
      </c>
      <c r="M22" s="132" t="n">
        <f aca="false">G22*9.5</f>
        <v>0</v>
      </c>
      <c r="N22" s="19"/>
      <c r="O22" s="20"/>
      <c r="P22" s="21"/>
    </row>
    <row r="23" customFormat="false" ht="15" hidden="false" customHeight="false" outlineLevel="0" collapsed="false">
      <c r="A23" s="129" t="n">
        <v>17</v>
      </c>
      <c r="B23" s="91" t="s">
        <v>33</v>
      </c>
      <c r="C23" s="130" t="n">
        <v>308</v>
      </c>
      <c r="D23" s="130" t="n">
        <v>1799.2</v>
      </c>
      <c r="E23" s="26" t="n">
        <v>2839.16</v>
      </c>
      <c r="F23" s="26"/>
      <c r="G23" s="168"/>
      <c r="H23" s="26" t="n">
        <v>58.62</v>
      </c>
      <c r="I23" s="74" t="n">
        <v>43.5</v>
      </c>
      <c r="J23" s="131" t="n">
        <f aca="false">K23/D23</f>
        <v>1.57801244997777</v>
      </c>
      <c r="K23" s="132" t="n">
        <f aca="false">L23+M23+E23</f>
        <v>2839.16</v>
      </c>
      <c r="L23" s="132" t="n">
        <f aca="false">F23*1163</f>
        <v>0</v>
      </c>
      <c r="M23" s="132" t="n">
        <f aca="false">G23*9.5</f>
        <v>0</v>
      </c>
      <c r="N23" s="19"/>
      <c r="O23" s="20"/>
      <c r="P23" s="21"/>
    </row>
    <row r="24" customFormat="false" ht="15" hidden="false" customHeight="false" outlineLevel="0" collapsed="false">
      <c r="A24" s="129" t="n">
        <v>18</v>
      </c>
      <c r="B24" s="91" t="s">
        <v>34</v>
      </c>
      <c r="C24" s="130" t="n">
        <v>453</v>
      </c>
      <c r="D24" s="130" t="n">
        <v>2416.8</v>
      </c>
      <c r="E24" s="26" t="n">
        <v>4073.54</v>
      </c>
      <c r="F24" s="134"/>
      <c r="G24" s="168"/>
      <c r="H24" s="26" t="n">
        <v>109.2</v>
      </c>
      <c r="I24" s="26" t="n">
        <v>114.07</v>
      </c>
      <c r="J24" s="131" t="n">
        <f aca="false">K24/D24</f>
        <v>1.68550976497848</v>
      </c>
      <c r="K24" s="132" t="n">
        <f aca="false">L24+M24+E24</f>
        <v>4073.54</v>
      </c>
      <c r="L24" s="132" t="n">
        <f aca="false">F24*1163</f>
        <v>0</v>
      </c>
      <c r="M24" s="132" t="n">
        <f aca="false">G24*9.5</f>
        <v>0</v>
      </c>
      <c r="N24" s="19"/>
      <c r="O24" s="20"/>
      <c r="P24" s="21"/>
    </row>
    <row r="25" customFormat="false" ht="15" hidden="false" customHeight="false" outlineLevel="0" collapsed="false">
      <c r="A25" s="129" t="n">
        <v>19</v>
      </c>
      <c r="B25" s="91" t="s">
        <v>35</v>
      </c>
      <c r="C25" s="130" t="n">
        <v>306</v>
      </c>
      <c r="D25" s="130" t="n">
        <v>2129.7</v>
      </c>
      <c r="E25" s="26" t="n">
        <v>2620.42</v>
      </c>
      <c r="F25" s="26"/>
      <c r="G25" s="168"/>
      <c r="H25" s="26" t="n">
        <v>93.67</v>
      </c>
      <c r="I25" s="26" t="n">
        <v>145.25</v>
      </c>
      <c r="J25" s="131" t="n">
        <f aca="false">K25/D25</f>
        <v>1.23041742968493</v>
      </c>
      <c r="K25" s="132" t="n">
        <f aca="false">L25+M25+E25</f>
        <v>2620.42</v>
      </c>
      <c r="L25" s="132" t="n">
        <f aca="false">F25*1163</f>
        <v>0</v>
      </c>
      <c r="M25" s="132" t="n">
        <f aca="false">G25*9.5</f>
        <v>0</v>
      </c>
      <c r="N25" s="19"/>
      <c r="O25" s="20"/>
      <c r="P25" s="21"/>
    </row>
    <row r="26" customFormat="false" ht="15" hidden="false" customHeight="false" outlineLevel="0" collapsed="false">
      <c r="A26" s="129" t="n">
        <v>20</v>
      </c>
      <c r="B26" s="91" t="s">
        <v>36</v>
      </c>
      <c r="C26" s="130" t="n">
        <v>416</v>
      </c>
      <c r="D26" s="130" t="n">
        <v>2416.8</v>
      </c>
      <c r="E26" s="26" t="n">
        <v>2803.34</v>
      </c>
      <c r="F26" s="26"/>
      <c r="G26" s="168"/>
      <c r="H26" s="26" t="n">
        <v>180</v>
      </c>
      <c r="I26" s="198"/>
      <c r="J26" s="131" t="n">
        <f aca="false">K26/D26</f>
        <v>1.15993876199934</v>
      </c>
      <c r="K26" s="132" t="n">
        <f aca="false">L26+M26+E26</f>
        <v>2803.34</v>
      </c>
      <c r="L26" s="132" t="n">
        <f aca="false">F26*1163</f>
        <v>0</v>
      </c>
      <c r="M26" s="132" t="n">
        <f aca="false">G26*9.5</f>
        <v>0</v>
      </c>
      <c r="N26" s="19"/>
      <c r="O26" s="20"/>
      <c r="P26" s="21"/>
    </row>
    <row r="27" customFormat="false" ht="15" hidden="false" customHeight="false" outlineLevel="0" collapsed="false">
      <c r="A27" s="129" t="n">
        <v>21</v>
      </c>
      <c r="B27" s="91" t="s">
        <v>37</v>
      </c>
      <c r="C27" s="130" t="n">
        <v>386</v>
      </c>
      <c r="D27" s="130" t="n">
        <v>2129.7</v>
      </c>
      <c r="E27" s="26" t="n">
        <v>3701.62</v>
      </c>
      <c r="F27" s="134"/>
      <c r="G27" s="168"/>
      <c r="H27" s="26" t="n">
        <v>82.06</v>
      </c>
      <c r="I27" s="26" t="n">
        <v>73.18</v>
      </c>
      <c r="J27" s="131" t="n">
        <f aca="false">K27/D27</f>
        <v>1.73809456730995</v>
      </c>
      <c r="K27" s="132" t="n">
        <f aca="false">L27+M27+E27</f>
        <v>3701.62</v>
      </c>
      <c r="L27" s="132" t="n">
        <f aca="false">F27*1163</f>
        <v>0</v>
      </c>
      <c r="M27" s="132" t="n">
        <f aca="false">G27*9.5</f>
        <v>0</v>
      </c>
      <c r="N27" s="19"/>
      <c r="O27" s="20"/>
      <c r="P27" s="21"/>
    </row>
    <row r="28" customFormat="false" ht="15" hidden="false" customHeight="false" outlineLevel="0" collapsed="false">
      <c r="A28" s="129" t="n">
        <v>22</v>
      </c>
      <c r="B28" s="91" t="s">
        <v>38</v>
      </c>
      <c r="C28" s="133" t="n">
        <v>222</v>
      </c>
      <c r="D28" s="130" t="n">
        <v>1803.7</v>
      </c>
      <c r="E28" s="26" t="n">
        <v>2948.58</v>
      </c>
      <c r="F28" s="26"/>
      <c r="G28" s="168"/>
      <c r="H28" s="26" t="n">
        <v>77.83</v>
      </c>
      <c r="I28" s="26" t="n">
        <v>50.92</v>
      </c>
      <c r="J28" s="131" t="n">
        <f aca="false">K28/D28</f>
        <v>1.63473970172423</v>
      </c>
      <c r="K28" s="132" t="n">
        <f aca="false">L28+M28+E28</f>
        <v>2948.58</v>
      </c>
      <c r="L28" s="132" t="n">
        <f aca="false">F28*1163</f>
        <v>0</v>
      </c>
      <c r="M28" s="132" t="n">
        <f aca="false">G28*9.5</f>
        <v>0</v>
      </c>
      <c r="N28" s="19"/>
      <c r="O28" s="20"/>
      <c r="P28" s="21"/>
    </row>
    <row r="29" customFormat="false" ht="15" hidden="false" customHeight="false" outlineLevel="0" collapsed="false">
      <c r="A29" s="129" t="n">
        <v>23</v>
      </c>
      <c r="B29" s="91" t="s">
        <v>39</v>
      </c>
      <c r="C29" s="130" t="n">
        <v>48</v>
      </c>
      <c r="D29" s="130" t="n">
        <v>530</v>
      </c>
      <c r="E29" s="26" t="n">
        <v>1232.76</v>
      </c>
      <c r="F29" s="198"/>
      <c r="G29" s="168"/>
      <c r="H29" s="26" t="n">
        <v>17.06</v>
      </c>
      <c r="I29" s="168"/>
      <c r="J29" s="131" t="n">
        <f aca="false">K29/D29</f>
        <v>2.32596226415094</v>
      </c>
      <c r="K29" s="132" t="n">
        <f aca="false">L29+M29+E29</f>
        <v>1232.76</v>
      </c>
      <c r="L29" s="132" t="n">
        <f aca="false">F29*1163</f>
        <v>0</v>
      </c>
      <c r="M29" s="132" t="n">
        <f aca="false">G29*9.5</f>
        <v>0</v>
      </c>
      <c r="N29" s="19"/>
      <c r="O29" s="20"/>
      <c r="P29" s="21"/>
    </row>
    <row r="30" customFormat="false" ht="15" hidden="false" customHeight="false" outlineLevel="0" collapsed="false">
      <c r="A30" s="129" t="n">
        <v>24</v>
      </c>
      <c r="B30" s="91" t="s">
        <v>40</v>
      </c>
      <c r="C30" s="130" t="n">
        <v>360</v>
      </c>
      <c r="D30" s="130" t="n">
        <v>2274.9</v>
      </c>
      <c r="E30" s="26" t="n">
        <v>4812.66</v>
      </c>
      <c r="F30" s="134"/>
      <c r="G30" s="168"/>
      <c r="H30" s="26" t="n">
        <v>133.86</v>
      </c>
      <c r="I30" s="168"/>
      <c r="J30" s="131" t="n">
        <f aca="false">K30/D30</f>
        <v>2.11554793617302</v>
      </c>
      <c r="K30" s="132" t="n">
        <f aca="false">L30+M30+E30</f>
        <v>4812.66</v>
      </c>
      <c r="L30" s="132" t="n">
        <f aca="false">F30*1163</f>
        <v>0</v>
      </c>
      <c r="M30" s="132" t="n">
        <f aca="false">G30*9.5</f>
        <v>0</v>
      </c>
      <c r="N30" s="19"/>
      <c r="O30" s="20"/>
      <c r="P30" s="21"/>
    </row>
    <row r="31" customFormat="false" ht="15" hidden="false" customHeight="false" outlineLevel="0" collapsed="false">
      <c r="A31" s="129" t="n">
        <v>25</v>
      </c>
      <c r="B31" s="91" t="s">
        <v>41</v>
      </c>
      <c r="C31" s="130" t="n">
        <v>337</v>
      </c>
      <c r="D31" s="130" t="n">
        <v>1988</v>
      </c>
      <c r="E31" s="26" t="n">
        <v>2638.18</v>
      </c>
      <c r="F31" s="26"/>
      <c r="G31" s="168"/>
      <c r="H31" s="26" t="n">
        <v>143.35</v>
      </c>
      <c r="I31" s="26" t="n">
        <v>49.87</v>
      </c>
      <c r="J31" s="131" t="n">
        <f aca="false">K31/D31</f>
        <v>1.3270523138833</v>
      </c>
      <c r="K31" s="132" t="n">
        <f aca="false">L31+M31+E31</f>
        <v>2638.18</v>
      </c>
      <c r="L31" s="132" t="n">
        <f aca="false">F31*1163</f>
        <v>0</v>
      </c>
      <c r="M31" s="132" t="n">
        <f aca="false">G31*9.5</f>
        <v>0</v>
      </c>
      <c r="N31" s="19"/>
      <c r="O31" s="20"/>
      <c r="P31" s="21"/>
    </row>
    <row r="32" customFormat="false" ht="15" hidden="false" customHeight="false" outlineLevel="0" collapsed="false">
      <c r="A32" s="129" t="n">
        <v>26</v>
      </c>
      <c r="B32" s="91" t="s">
        <v>42</v>
      </c>
      <c r="C32" s="130" t="n">
        <v>209</v>
      </c>
      <c r="D32" s="130" t="n">
        <v>1514.6</v>
      </c>
      <c r="E32" s="26" t="n">
        <v>3972.65</v>
      </c>
      <c r="F32" s="26"/>
      <c r="G32" s="168"/>
      <c r="H32" s="26" t="n">
        <v>103.25</v>
      </c>
      <c r="I32" s="168"/>
      <c r="J32" s="131" t="n">
        <f aca="false">K32/D32</f>
        <v>2.62290373696025</v>
      </c>
      <c r="K32" s="132" t="n">
        <f aca="false">L32+M32+E32</f>
        <v>3972.65</v>
      </c>
      <c r="L32" s="132" t="n">
        <f aca="false">F32*1163</f>
        <v>0</v>
      </c>
      <c r="M32" s="132" t="n">
        <f aca="false">G32*9.5</f>
        <v>0</v>
      </c>
      <c r="N32" s="19"/>
      <c r="O32" s="20"/>
      <c r="P32" s="21"/>
    </row>
    <row r="33" customFormat="false" ht="15" hidden="false" customHeight="false" outlineLevel="0" collapsed="false">
      <c r="A33" s="129" t="n">
        <v>27</v>
      </c>
      <c r="B33" s="91" t="s">
        <v>43</v>
      </c>
      <c r="C33" s="130" t="n">
        <v>315</v>
      </c>
      <c r="D33" s="130" t="n">
        <v>2129.7</v>
      </c>
      <c r="E33" s="26" t="n">
        <v>2533.14</v>
      </c>
      <c r="F33" s="134"/>
      <c r="G33" s="168"/>
      <c r="H33" s="26" t="n">
        <v>152.31</v>
      </c>
      <c r="I33" s="26" t="n">
        <v>84.05</v>
      </c>
      <c r="J33" s="131" t="n">
        <f aca="false">K33/D33</f>
        <v>1.18943513170869</v>
      </c>
      <c r="K33" s="132" t="n">
        <f aca="false">L33+M33+E33</f>
        <v>2533.14</v>
      </c>
      <c r="L33" s="132" t="n">
        <f aca="false">F33*1163</f>
        <v>0</v>
      </c>
      <c r="M33" s="132" t="n">
        <f aca="false">G33*9.5</f>
        <v>0</v>
      </c>
      <c r="N33" s="19"/>
      <c r="O33" s="20"/>
      <c r="P33" s="21"/>
      <c r="S33" s="21"/>
    </row>
    <row r="34" customFormat="false" ht="15" hidden="false" customHeight="false" outlineLevel="0" collapsed="false">
      <c r="A34" s="129" t="n">
        <v>28</v>
      </c>
      <c r="B34" s="91" t="s">
        <v>44</v>
      </c>
      <c r="C34" s="130" t="n">
        <v>307</v>
      </c>
      <c r="D34" s="130" t="n">
        <v>1798.9</v>
      </c>
      <c r="E34" s="26" t="n">
        <v>1849.23</v>
      </c>
      <c r="F34" s="26"/>
      <c r="G34" s="168"/>
      <c r="H34" s="26" t="n">
        <v>49.87</v>
      </c>
      <c r="I34" s="168"/>
      <c r="J34" s="131" t="n">
        <f aca="false">K34/D34</f>
        <v>1.02797820890544</v>
      </c>
      <c r="K34" s="132" t="n">
        <f aca="false">L34+M34+E34</f>
        <v>1849.23</v>
      </c>
      <c r="L34" s="132" t="n">
        <f aca="false">F34*1163</f>
        <v>0</v>
      </c>
      <c r="M34" s="132" t="n">
        <f aca="false">G34*9.5</f>
        <v>0</v>
      </c>
      <c r="N34" s="19"/>
      <c r="O34" s="20"/>
      <c r="P34" s="21"/>
    </row>
    <row r="35" customFormat="false" ht="15" hidden="false" customHeight="false" outlineLevel="0" collapsed="false">
      <c r="A35" s="129" t="n">
        <v>29</v>
      </c>
      <c r="B35" s="91" t="s">
        <v>45</v>
      </c>
      <c r="C35" s="130" t="n">
        <v>330</v>
      </c>
      <c r="D35" s="130" t="n">
        <v>2389.8</v>
      </c>
      <c r="E35" s="26" t="n">
        <v>4665.16</v>
      </c>
      <c r="F35" s="26"/>
      <c r="G35" s="168"/>
      <c r="H35" s="26" t="n">
        <v>232.5</v>
      </c>
      <c r="I35" s="26"/>
      <c r="J35" s="131" t="n">
        <f aca="false">K35/D35</f>
        <v>1.95211314754373</v>
      </c>
      <c r="K35" s="132" t="n">
        <f aca="false">L35+M35+E35</f>
        <v>4665.16</v>
      </c>
      <c r="L35" s="132" t="n">
        <f aca="false">F35*1163</f>
        <v>0</v>
      </c>
      <c r="M35" s="132" t="n">
        <f aca="false">G35*9.5</f>
        <v>0</v>
      </c>
      <c r="N35" s="19"/>
      <c r="O35" s="20"/>
      <c r="P35" s="21"/>
    </row>
    <row r="36" customFormat="false" ht="15" hidden="false" customHeight="false" outlineLevel="0" collapsed="false">
      <c r="A36" s="129" t="n">
        <v>30</v>
      </c>
      <c r="B36" s="91" t="s">
        <v>46</v>
      </c>
      <c r="C36" s="130" t="n">
        <v>324</v>
      </c>
      <c r="D36" s="130" t="n">
        <v>2274.9</v>
      </c>
      <c r="E36" s="26" t="n">
        <v>2708.11</v>
      </c>
      <c r="F36" s="134" t="n">
        <v>0.11</v>
      </c>
      <c r="G36" s="168"/>
      <c r="H36" s="26" t="n">
        <v>97.76</v>
      </c>
      <c r="I36" s="26" t="n">
        <v>26.45</v>
      </c>
      <c r="J36" s="131" t="n">
        <f aca="false">K36/D36</f>
        <v>1.24666578750714</v>
      </c>
      <c r="K36" s="132" t="n">
        <f aca="false">L36+M36+E36</f>
        <v>2836.04</v>
      </c>
      <c r="L36" s="132" t="n">
        <f aca="false">F36*1163</f>
        <v>127.93</v>
      </c>
      <c r="M36" s="132" t="n">
        <f aca="false">G36*9.5</f>
        <v>0</v>
      </c>
      <c r="N36" s="19"/>
      <c r="O36" s="20"/>
      <c r="P36" s="21"/>
    </row>
    <row r="37" customFormat="false" ht="15" hidden="false" customHeight="false" outlineLevel="0" collapsed="false">
      <c r="A37" s="129" t="n">
        <v>31</v>
      </c>
      <c r="B37" s="91" t="s">
        <v>47</v>
      </c>
      <c r="C37" s="130" t="n">
        <v>124</v>
      </c>
      <c r="D37" s="130" t="n">
        <v>1098.2</v>
      </c>
      <c r="E37" s="26" t="n">
        <v>1210.75</v>
      </c>
      <c r="F37" s="26"/>
      <c r="G37" s="168"/>
      <c r="H37" s="26" t="n">
        <v>40.85</v>
      </c>
      <c r="I37" s="26" t="n">
        <v>6.19</v>
      </c>
      <c r="J37" s="131" t="n">
        <f aca="false">K37/D37</f>
        <v>1.10248588599526</v>
      </c>
      <c r="K37" s="132" t="n">
        <f aca="false">L37+M37+E37</f>
        <v>1210.75</v>
      </c>
      <c r="L37" s="132" t="n">
        <f aca="false">F37*1163</f>
        <v>0</v>
      </c>
      <c r="M37" s="132" t="n">
        <f aca="false">G37*9.5</f>
        <v>0</v>
      </c>
      <c r="N37" s="19"/>
      <c r="O37" s="20"/>
      <c r="P37" s="21"/>
    </row>
    <row r="38" customFormat="false" ht="15" hidden="false" customHeight="false" outlineLevel="0" collapsed="false">
      <c r="A38" s="129" t="n">
        <v>32</v>
      </c>
      <c r="B38" s="91" t="s">
        <v>48</v>
      </c>
      <c r="C38" s="130" t="n">
        <v>364</v>
      </c>
      <c r="D38" s="130" t="n">
        <v>2103.2</v>
      </c>
      <c r="E38" s="26" t="n">
        <v>3096.5</v>
      </c>
      <c r="F38" s="26"/>
      <c r="G38" s="168"/>
      <c r="H38" s="26" t="n">
        <v>104.26</v>
      </c>
      <c r="I38" s="26" t="n">
        <v>31.6</v>
      </c>
      <c r="J38" s="131" t="n">
        <f aca="false">K38/D38</f>
        <v>1.47228033472803</v>
      </c>
      <c r="K38" s="132" t="n">
        <f aca="false">L38+M38+E38</f>
        <v>3096.5</v>
      </c>
      <c r="L38" s="132" t="n">
        <f aca="false">F38*1163</f>
        <v>0</v>
      </c>
      <c r="M38" s="132" t="n">
        <f aca="false">G38*9.5</f>
        <v>0</v>
      </c>
      <c r="N38" s="19"/>
      <c r="O38" s="20"/>
      <c r="P38" s="21"/>
      <c r="S38" s="28"/>
    </row>
    <row r="39" customFormat="false" ht="15" hidden="false" customHeight="false" outlineLevel="0" collapsed="false">
      <c r="A39" s="129" t="n">
        <v>33</v>
      </c>
      <c r="B39" s="91" t="s">
        <v>49</v>
      </c>
      <c r="C39" s="130" t="n">
        <v>378</v>
      </c>
      <c r="D39" s="130" t="n">
        <v>2104</v>
      </c>
      <c r="E39" s="26" t="n">
        <v>3706.91</v>
      </c>
      <c r="F39" s="134"/>
      <c r="G39" s="168"/>
      <c r="H39" s="26" t="n">
        <v>55.36</v>
      </c>
      <c r="I39" s="26" t="n">
        <v>76.7</v>
      </c>
      <c r="J39" s="131" t="n">
        <f aca="false">K39/D39</f>
        <v>1.76183935361217</v>
      </c>
      <c r="K39" s="132" t="n">
        <f aca="false">L39+M39+E39</f>
        <v>3706.91</v>
      </c>
      <c r="L39" s="132" t="n">
        <f aca="false">F39*1163</f>
        <v>0</v>
      </c>
      <c r="M39" s="132" t="n">
        <f aca="false">G39*9.5</f>
        <v>0</v>
      </c>
      <c r="N39" s="19"/>
      <c r="O39" s="20"/>
      <c r="P39" s="21"/>
    </row>
    <row r="40" customFormat="false" ht="15" hidden="false" customHeight="false" outlineLevel="0" collapsed="false">
      <c r="A40" s="129" t="n">
        <v>34</v>
      </c>
      <c r="B40" s="91" t="s">
        <v>50</v>
      </c>
      <c r="C40" s="130" t="n">
        <v>54</v>
      </c>
      <c r="D40" s="130" t="n">
        <v>1066.2</v>
      </c>
      <c r="E40" s="26" t="n">
        <v>4698.53</v>
      </c>
      <c r="F40" s="26"/>
      <c r="G40" s="168"/>
      <c r="H40" s="168"/>
      <c r="I40" s="168"/>
      <c r="J40" s="131" t="n">
        <f aca="false">K40/D40</f>
        <v>4.40679984993435</v>
      </c>
      <c r="K40" s="132" t="n">
        <f aca="false">L40+M40+E40</f>
        <v>4698.53</v>
      </c>
      <c r="L40" s="132" t="n">
        <f aca="false">F40*1163</f>
        <v>0</v>
      </c>
      <c r="M40" s="132" t="n">
        <f aca="false">G40*9.5</f>
        <v>0</v>
      </c>
      <c r="N40" s="19"/>
      <c r="O40" s="20"/>
      <c r="P40" s="21"/>
      <c r="S40" s="28"/>
    </row>
    <row r="41" customFormat="false" ht="15" hidden="false" customHeight="false" outlineLevel="0" collapsed="false">
      <c r="A41" s="129" t="n">
        <v>35</v>
      </c>
      <c r="B41" s="91" t="s">
        <v>51</v>
      </c>
      <c r="C41" s="130" t="n">
        <v>43</v>
      </c>
      <c r="D41" s="130" t="n">
        <v>550</v>
      </c>
      <c r="E41" s="26" t="n">
        <v>1486.39</v>
      </c>
      <c r="F41" s="198"/>
      <c r="G41" s="26"/>
      <c r="H41" s="26" t="n">
        <v>27.91</v>
      </c>
      <c r="I41" s="168"/>
      <c r="J41" s="131" t="n">
        <f aca="false">K41/D41</f>
        <v>2.70252727272727</v>
      </c>
      <c r="K41" s="132" t="n">
        <f aca="false">L41+M41+E41</f>
        <v>1486.39</v>
      </c>
      <c r="L41" s="132" t="n">
        <f aca="false">F41*1163</f>
        <v>0</v>
      </c>
      <c r="M41" s="132" t="n">
        <f aca="false">G41*9.5</f>
        <v>0</v>
      </c>
      <c r="N41" s="19"/>
      <c r="O41" s="20"/>
      <c r="P41" s="21"/>
    </row>
    <row r="42" customFormat="false" ht="15" hidden="false" customHeight="false" outlineLevel="0" collapsed="false">
      <c r="A42" s="129" t="n">
        <v>36</v>
      </c>
      <c r="B42" s="91" t="s">
        <v>52</v>
      </c>
      <c r="C42" s="130" t="n">
        <v>382</v>
      </c>
      <c r="D42" s="130" t="n">
        <v>2436.4</v>
      </c>
      <c r="E42" s="26" t="n">
        <v>4104.94</v>
      </c>
      <c r="F42" s="134"/>
      <c r="G42" s="168"/>
      <c r="H42" s="26" t="n">
        <v>208.48</v>
      </c>
      <c r="I42" s="26" t="n">
        <v>91.55</v>
      </c>
      <c r="J42" s="131" t="n">
        <f aca="false">K42/D42</f>
        <v>1.68483828599573</v>
      </c>
      <c r="K42" s="132" t="n">
        <f aca="false">L42+M42+E42</f>
        <v>4104.94</v>
      </c>
      <c r="L42" s="132" t="n">
        <f aca="false">F42*1163</f>
        <v>0</v>
      </c>
      <c r="M42" s="132" t="n">
        <f aca="false">G42*9.5</f>
        <v>0</v>
      </c>
      <c r="N42" s="19"/>
      <c r="O42" s="20"/>
      <c r="P42" s="21"/>
    </row>
    <row r="43" customFormat="false" ht="15" hidden="false" customHeight="false" outlineLevel="0" collapsed="false">
      <c r="A43" s="129" t="n">
        <v>37</v>
      </c>
      <c r="B43" s="91" t="s">
        <v>53</v>
      </c>
      <c r="C43" s="130" t="n">
        <v>551</v>
      </c>
      <c r="D43" s="130" t="n">
        <v>2462.1</v>
      </c>
      <c r="E43" s="26" t="n">
        <v>4651.37</v>
      </c>
      <c r="F43" s="26"/>
      <c r="G43" s="168"/>
      <c r="H43" s="26" t="n">
        <v>144.6</v>
      </c>
      <c r="I43" s="26" t="n">
        <v>117.73</v>
      </c>
      <c r="J43" s="131" t="n">
        <f aca="false">K43/D43</f>
        <v>1.88918809146663</v>
      </c>
      <c r="K43" s="132" t="n">
        <f aca="false">L43+M43+E43</f>
        <v>4651.37</v>
      </c>
      <c r="L43" s="132" t="n">
        <f aca="false">F43*1163</f>
        <v>0</v>
      </c>
      <c r="M43" s="132" t="n">
        <f aca="false">G43*9.5</f>
        <v>0</v>
      </c>
      <c r="N43" s="19"/>
      <c r="O43" s="20"/>
      <c r="P43" s="21"/>
    </row>
    <row r="44" customFormat="false" ht="15" hidden="false" customHeight="false" outlineLevel="0" collapsed="false">
      <c r="A44" s="129" t="n">
        <v>38</v>
      </c>
      <c r="B44" s="91" t="s">
        <v>54</v>
      </c>
      <c r="C44" s="130" t="n">
        <v>213</v>
      </c>
      <c r="D44" s="130" t="n">
        <v>2044.3</v>
      </c>
      <c r="E44" s="26" t="n">
        <v>5924.65</v>
      </c>
      <c r="F44" s="26"/>
      <c r="G44" s="168"/>
      <c r="H44" s="74" t="n">
        <v>166.34</v>
      </c>
      <c r="I44" s="26" t="n">
        <v>3</v>
      </c>
      <c r="J44" s="131" t="n">
        <f aca="false">K44/D44</f>
        <v>2.89813138971775</v>
      </c>
      <c r="K44" s="132" t="n">
        <f aca="false">L44+M44+E44</f>
        <v>5924.65</v>
      </c>
      <c r="L44" s="132" t="n">
        <f aca="false">F44*1163</f>
        <v>0</v>
      </c>
      <c r="M44" s="132" t="n">
        <f aca="false">G44*9.5</f>
        <v>0</v>
      </c>
      <c r="N44" s="19"/>
      <c r="O44" s="20"/>
      <c r="P44" s="21"/>
    </row>
    <row r="45" customFormat="false" ht="15" hidden="false" customHeight="false" outlineLevel="0" collapsed="false">
      <c r="A45" s="129" t="n">
        <v>39</v>
      </c>
      <c r="B45" s="91" t="s">
        <v>55</v>
      </c>
      <c r="C45" s="130" t="n">
        <v>359</v>
      </c>
      <c r="D45" s="130" t="n">
        <v>2319.2</v>
      </c>
      <c r="E45" s="26" t="n">
        <v>3166.88</v>
      </c>
      <c r="F45" s="134"/>
      <c r="G45" s="168"/>
      <c r="H45" s="26" t="n">
        <v>163.6</v>
      </c>
      <c r="I45" s="74" t="n">
        <v>168.15</v>
      </c>
      <c r="J45" s="131" t="n">
        <f aca="false">K45/D45</f>
        <v>1.36550534667127</v>
      </c>
      <c r="K45" s="132" t="n">
        <f aca="false">L45+M45+E45</f>
        <v>3166.88</v>
      </c>
      <c r="L45" s="132" t="n">
        <f aca="false">F45*1163</f>
        <v>0</v>
      </c>
      <c r="M45" s="132" t="n">
        <f aca="false">G45*9.5</f>
        <v>0</v>
      </c>
      <c r="N45" s="19"/>
      <c r="O45" s="20"/>
      <c r="P45" s="21"/>
    </row>
    <row r="46" customFormat="false" ht="15" hidden="false" customHeight="false" outlineLevel="0" collapsed="false">
      <c r="A46" s="129" t="n">
        <v>40</v>
      </c>
      <c r="B46" s="91" t="s">
        <v>56</v>
      </c>
      <c r="C46" s="130" t="n">
        <v>185</v>
      </c>
      <c r="D46" s="130" t="n">
        <v>1099.3</v>
      </c>
      <c r="E46" s="26" t="n">
        <v>1948.51</v>
      </c>
      <c r="F46" s="198"/>
      <c r="G46" s="168"/>
      <c r="H46" s="26" t="n">
        <v>44.98</v>
      </c>
      <c r="I46" s="168"/>
      <c r="J46" s="131" t="n">
        <f aca="false">K46/D46</f>
        <v>1.77250068225234</v>
      </c>
      <c r="K46" s="132" t="n">
        <f aca="false">L46+M46+E46</f>
        <v>1948.51</v>
      </c>
      <c r="L46" s="132" t="n">
        <f aca="false">F46*1163</f>
        <v>0</v>
      </c>
      <c r="M46" s="132" t="n">
        <f aca="false">G46*9.5</f>
        <v>0</v>
      </c>
      <c r="N46" s="19"/>
      <c r="O46" s="20"/>
      <c r="P46" s="21"/>
    </row>
    <row r="47" customFormat="false" ht="15" hidden="false" customHeight="false" outlineLevel="0" collapsed="false">
      <c r="A47" s="129" t="n">
        <v>41</v>
      </c>
      <c r="B47" s="91" t="s">
        <v>57</v>
      </c>
      <c r="C47" s="130" t="n">
        <v>307</v>
      </c>
      <c r="D47" s="130" t="n">
        <v>2129.7</v>
      </c>
      <c r="E47" s="26" t="n">
        <v>3032.48</v>
      </c>
      <c r="F47" s="26"/>
      <c r="G47" s="168"/>
      <c r="H47" s="26" t="n">
        <v>169.28</v>
      </c>
      <c r="I47" s="26" t="n">
        <v>62.77</v>
      </c>
      <c r="J47" s="131" t="n">
        <f aca="false">K47/D47</f>
        <v>1.42390007982345</v>
      </c>
      <c r="K47" s="132" t="n">
        <f aca="false">L47+M47+E47</f>
        <v>3032.48</v>
      </c>
      <c r="L47" s="132" t="n">
        <f aca="false">F47*1163</f>
        <v>0</v>
      </c>
      <c r="M47" s="132" t="n">
        <f aca="false">G47*9.5</f>
        <v>0</v>
      </c>
      <c r="N47" s="19"/>
      <c r="O47" s="20"/>
      <c r="P47" s="21"/>
    </row>
    <row r="48" customFormat="false" ht="15" hidden="false" customHeight="false" outlineLevel="0" collapsed="false">
      <c r="A48" s="129" t="n">
        <v>42</v>
      </c>
      <c r="B48" s="91" t="s">
        <v>58</v>
      </c>
      <c r="C48" s="130" t="n">
        <v>228</v>
      </c>
      <c r="D48" s="130" t="n">
        <v>1413.6</v>
      </c>
      <c r="E48" s="26" t="n">
        <v>3157.37</v>
      </c>
      <c r="F48" s="168"/>
      <c r="G48" s="168"/>
      <c r="H48" s="26" t="n">
        <v>75.39</v>
      </c>
      <c r="I48" s="168"/>
      <c r="J48" s="131" t="n">
        <f aca="false">K48/D48</f>
        <v>2.23356677985286</v>
      </c>
      <c r="K48" s="132" t="n">
        <f aca="false">L48+M48+E48</f>
        <v>3157.37</v>
      </c>
      <c r="L48" s="132" t="n">
        <f aca="false">F48*1163</f>
        <v>0</v>
      </c>
      <c r="M48" s="132" t="n">
        <f aca="false">G48*9.5</f>
        <v>0</v>
      </c>
      <c r="N48" s="19"/>
      <c r="O48" s="20"/>
      <c r="P48" s="21"/>
    </row>
    <row r="49" customFormat="false" ht="15" hidden="false" customHeight="false" outlineLevel="0" collapsed="false">
      <c r="A49" s="129" t="n">
        <v>43</v>
      </c>
      <c r="B49" s="91" t="s">
        <v>59</v>
      </c>
      <c r="C49" s="130" t="n">
        <v>207</v>
      </c>
      <c r="D49" s="130" t="n">
        <v>896.8</v>
      </c>
      <c r="E49" s="26" t="n">
        <v>3104.11</v>
      </c>
      <c r="F49" s="198"/>
      <c r="G49" s="168"/>
      <c r="H49" s="26" t="n">
        <v>81</v>
      </c>
      <c r="I49" s="198"/>
      <c r="J49" s="131" t="n">
        <f aca="false">K49/D49</f>
        <v>3.46131801962533</v>
      </c>
      <c r="K49" s="132" t="n">
        <f aca="false">L49+M49+E49</f>
        <v>3104.11</v>
      </c>
      <c r="L49" s="132" t="n">
        <f aca="false">F49*1163</f>
        <v>0</v>
      </c>
      <c r="M49" s="132" t="n">
        <f aca="false">G49*9.5</f>
        <v>0</v>
      </c>
      <c r="N49" s="19"/>
      <c r="O49" s="20"/>
      <c r="P49" s="21"/>
    </row>
    <row r="50" customFormat="false" ht="15" hidden="false" customHeight="false" outlineLevel="0" collapsed="false">
      <c r="A50" s="129" t="n">
        <v>44</v>
      </c>
      <c r="B50" s="91" t="s">
        <v>60</v>
      </c>
      <c r="C50" s="130" t="n">
        <v>450</v>
      </c>
      <c r="D50" s="130" t="n">
        <v>2462.18</v>
      </c>
      <c r="E50" s="26" t="n">
        <v>4710.88</v>
      </c>
      <c r="F50" s="26"/>
      <c r="G50" s="168"/>
      <c r="H50" s="26" t="n">
        <v>129.74</v>
      </c>
      <c r="I50" s="74" t="n">
        <v>22.21</v>
      </c>
      <c r="J50" s="131" t="n">
        <f aca="false">K50/D50</f>
        <v>1.91329634713953</v>
      </c>
      <c r="K50" s="132" t="n">
        <f aca="false">L50+M50+E50</f>
        <v>4710.88</v>
      </c>
      <c r="L50" s="132" t="n">
        <f aca="false">F50*1163</f>
        <v>0</v>
      </c>
      <c r="M50" s="132" t="n">
        <f aca="false">G50*9.5</f>
        <v>0</v>
      </c>
      <c r="N50" s="19"/>
      <c r="O50" s="20"/>
      <c r="P50" s="21"/>
    </row>
    <row r="51" customFormat="false" ht="15" hidden="false" customHeight="false" outlineLevel="0" collapsed="false">
      <c r="A51" s="129" t="n">
        <v>45</v>
      </c>
      <c r="B51" s="91" t="s">
        <v>61</v>
      </c>
      <c r="C51" s="130" t="n">
        <v>220</v>
      </c>
      <c r="D51" s="130" t="n">
        <v>1330</v>
      </c>
      <c r="E51" s="26" t="n">
        <v>2677.73</v>
      </c>
      <c r="F51" s="168"/>
      <c r="G51" s="168"/>
      <c r="H51" s="26" t="n">
        <v>100.69</v>
      </c>
      <c r="I51" s="168"/>
      <c r="J51" s="131" t="n">
        <f aca="false">K51/D51</f>
        <v>2.01333082706767</v>
      </c>
      <c r="K51" s="132" t="n">
        <f aca="false">L51+M51+E51</f>
        <v>2677.73</v>
      </c>
      <c r="L51" s="132" t="n">
        <f aca="false">F51*1163</f>
        <v>0</v>
      </c>
      <c r="M51" s="132" t="n">
        <f aca="false">G51*9.5</f>
        <v>0</v>
      </c>
      <c r="N51" s="19"/>
      <c r="O51" s="20"/>
      <c r="P51" s="21"/>
    </row>
    <row r="52" customFormat="false" ht="15" hidden="false" customHeight="false" outlineLevel="0" collapsed="false">
      <c r="A52" s="129" t="n">
        <v>46</v>
      </c>
      <c r="B52" s="91" t="s">
        <v>62</v>
      </c>
      <c r="C52" s="130" t="n">
        <v>350</v>
      </c>
      <c r="D52" s="130" t="n">
        <v>2831.4</v>
      </c>
      <c r="E52" s="26" t="n">
        <v>4968.8</v>
      </c>
      <c r="F52" s="26"/>
      <c r="G52" s="168"/>
      <c r="H52" s="26" t="n">
        <v>104.2</v>
      </c>
      <c r="I52" s="26" t="n">
        <v>53.27</v>
      </c>
      <c r="J52" s="131" t="n">
        <f aca="false">K52/D52</f>
        <v>1.75489157307339</v>
      </c>
      <c r="K52" s="132" t="n">
        <f aca="false">L52+M52+E52</f>
        <v>4968.8</v>
      </c>
      <c r="L52" s="132" t="n">
        <f aca="false">F52*1163</f>
        <v>0</v>
      </c>
      <c r="M52" s="132" t="n">
        <f aca="false">G52*9.5</f>
        <v>0</v>
      </c>
      <c r="N52" s="19"/>
      <c r="O52" s="20"/>
      <c r="P52" s="21"/>
    </row>
    <row r="53" customFormat="false" ht="15" hidden="false" customHeight="false" outlineLevel="0" collapsed="false">
      <c r="A53" s="129" t="n">
        <v>47</v>
      </c>
      <c r="B53" s="91" t="s">
        <v>63</v>
      </c>
      <c r="C53" s="130" t="n">
        <v>320</v>
      </c>
      <c r="D53" s="130" t="n">
        <v>1642.5</v>
      </c>
      <c r="E53" s="26" t="n">
        <v>3439.38</v>
      </c>
      <c r="F53" s="198"/>
      <c r="G53" s="168"/>
      <c r="H53" s="26" t="n">
        <v>130.51</v>
      </c>
      <c r="I53" s="168"/>
      <c r="J53" s="131" t="n">
        <f aca="false">K53/D53</f>
        <v>2.09399086757991</v>
      </c>
      <c r="K53" s="132" t="n">
        <f aca="false">L53+M53+E53</f>
        <v>3439.38</v>
      </c>
      <c r="L53" s="132" t="n">
        <f aca="false">F53*1163</f>
        <v>0</v>
      </c>
      <c r="M53" s="132" t="n">
        <f aca="false">G53*9.5</f>
        <v>0</v>
      </c>
      <c r="N53" s="19"/>
      <c r="O53" s="20"/>
      <c r="P53" s="21"/>
    </row>
    <row r="54" customFormat="false" ht="15" hidden="false" customHeight="false" outlineLevel="0" collapsed="false">
      <c r="A54" s="129" t="n">
        <v>48</v>
      </c>
      <c r="B54" s="91" t="s">
        <v>64</v>
      </c>
      <c r="C54" s="130" t="n">
        <v>464</v>
      </c>
      <c r="D54" s="130" t="n">
        <v>2437.4</v>
      </c>
      <c r="E54" s="26" t="n">
        <v>5108.74</v>
      </c>
      <c r="F54" s="168"/>
      <c r="G54" s="168"/>
      <c r="H54" s="26" t="n">
        <v>233.94</v>
      </c>
      <c r="I54" s="26" t="n">
        <v>7.19</v>
      </c>
      <c r="J54" s="131" t="n">
        <f aca="false">K54/D54</f>
        <v>2.0959793222286</v>
      </c>
      <c r="K54" s="132" t="n">
        <f aca="false">L54+M54+E54</f>
        <v>5108.74</v>
      </c>
      <c r="L54" s="132" t="n">
        <f aca="false">F54*1163</f>
        <v>0</v>
      </c>
      <c r="M54" s="132" t="n">
        <f aca="false">G54*9.5</f>
        <v>0</v>
      </c>
      <c r="N54" s="19"/>
      <c r="O54" s="20"/>
      <c r="P54" s="21"/>
    </row>
    <row r="55" customFormat="false" ht="15" hidden="false" customHeight="false" outlineLevel="0" collapsed="false">
      <c r="A55" s="129" t="n">
        <v>49</v>
      </c>
      <c r="B55" s="91" t="s">
        <v>65</v>
      </c>
      <c r="C55" s="130" t="n">
        <v>117</v>
      </c>
      <c r="D55" s="130" t="n">
        <v>966</v>
      </c>
      <c r="E55" s="26" t="n">
        <v>1831.53</v>
      </c>
      <c r="F55" s="26"/>
      <c r="G55" s="168"/>
      <c r="H55" s="172"/>
      <c r="I55" s="168"/>
      <c r="J55" s="131" t="n">
        <f aca="false">K55/D55</f>
        <v>1.89599378881988</v>
      </c>
      <c r="K55" s="132" t="n">
        <f aca="false">L55+M55+E55</f>
        <v>1831.53</v>
      </c>
      <c r="L55" s="132" t="n">
        <f aca="false">F55*1163</f>
        <v>0</v>
      </c>
      <c r="M55" s="132" t="n">
        <f aca="false">G55*9.5</f>
        <v>0</v>
      </c>
      <c r="N55" s="19"/>
      <c r="O55" s="20"/>
      <c r="P55" s="21"/>
    </row>
    <row r="56" customFormat="false" ht="15" hidden="false" customHeight="false" outlineLevel="0" collapsed="false">
      <c r="A56" s="137"/>
      <c r="B56" s="138" t="s">
        <v>66</v>
      </c>
      <c r="C56" s="139" t="n">
        <f aca="false">SUM(C7:C55)</f>
        <v>13220</v>
      </c>
      <c r="D56" s="139" t="n">
        <f aca="false">SUM(D7:D55)</f>
        <v>82573.62</v>
      </c>
      <c r="E56" s="140" t="n">
        <f aca="false">SUM(E7:E55)</f>
        <v>155022.5</v>
      </c>
      <c r="F56" s="140" t="n">
        <f aca="false">SUM(F7:F55)</f>
        <v>3.04</v>
      </c>
      <c r="G56" s="140" t="n">
        <f aca="false">SUM(G7:G55)</f>
        <v>396.71</v>
      </c>
      <c r="H56" s="140" t="n">
        <f aca="false">SUM(H7:H55)</f>
        <v>5065.49</v>
      </c>
      <c r="I56" s="140" t="n">
        <f aca="false">SUM(I7:I55)</f>
        <v>1513.94</v>
      </c>
      <c r="J56" s="141"/>
      <c r="K56" s="142"/>
      <c r="L56" s="142"/>
      <c r="M56" s="142"/>
      <c r="N56" s="19"/>
      <c r="O56" s="20"/>
      <c r="P56" s="21"/>
    </row>
    <row r="57" customFormat="false" ht="15" hidden="false" customHeight="false" outlineLevel="0" collapsed="false">
      <c r="A57" s="143"/>
      <c r="B57" s="138" t="s">
        <v>67</v>
      </c>
      <c r="C57" s="139"/>
      <c r="D57" s="139"/>
      <c r="E57" s="140"/>
      <c r="F57" s="140"/>
      <c r="G57" s="140"/>
      <c r="H57" s="140"/>
      <c r="I57" s="140"/>
      <c r="J57" s="144" t="n">
        <f aca="false">SUM(J7:J55)/49</f>
        <v>2.20149699098831</v>
      </c>
      <c r="K57" s="142"/>
      <c r="L57" s="142"/>
      <c r="M57" s="142"/>
      <c r="N57" s="19"/>
      <c r="O57" s="20"/>
      <c r="P57" s="21"/>
    </row>
    <row r="58" customFormat="false" ht="15" hidden="false" customHeight="false" outlineLevel="0" collapsed="false">
      <c r="A58" s="125"/>
      <c r="B58" s="125"/>
      <c r="C58" s="125"/>
      <c r="D58" s="125"/>
      <c r="E58" s="124"/>
      <c r="F58" s="124"/>
      <c r="G58" s="124"/>
      <c r="H58" s="124"/>
      <c r="I58" s="124"/>
      <c r="J58" s="124"/>
      <c r="K58" s="124"/>
      <c r="L58" s="124"/>
      <c r="M58" s="124"/>
      <c r="N58" s="19"/>
      <c r="O58" s="20"/>
      <c r="P58" s="21"/>
    </row>
    <row r="59" customFormat="false" ht="15" hidden="false" customHeight="false" outlineLevel="0" collapsed="false">
      <c r="A59" s="125"/>
      <c r="B59" s="125"/>
      <c r="C59" s="125"/>
      <c r="D59" s="125"/>
      <c r="E59" s="124"/>
      <c r="F59" s="124"/>
      <c r="G59" s="124"/>
      <c r="H59" s="124"/>
      <c r="I59" s="124"/>
      <c r="J59" s="124"/>
      <c r="K59" s="124"/>
      <c r="L59" s="124"/>
      <c r="M59" s="124"/>
      <c r="N59" s="19"/>
      <c r="O59" s="20"/>
      <c r="P59" s="21"/>
    </row>
    <row r="60" customFormat="false" ht="13.5" hidden="false" customHeight="true" outlineLevel="0" collapsed="false">
      <c r="A60" s="126" t="s">
        <v>1</v>
      </c>
      <c r="B60" s="127" t="s">
        <v>2</v>
      </c>
      <c r="C60" s="127" t="s">
        <v>3</v>
      </c>
      <c r="D60" s="127" t="s">
        <v>4</v>
      </c>
      <c r="E60" s="126" t="s">
        <v>5</v>
      </c>
      <c r="F60" s="126"/>
      <c r="G60" s="126"/>
      <c r="H60" s="126"/>
      <c r="I60" s="126"/>
      <c r="J60" s="127" t="s">
        <v>6</v>
      </c>
      <c r="K60" s="127" t="s">
        <v>7</v>
      </c>
      <c r="L60" s="127"/>
      <c r="M60" s="127"/>
      <c r="N60" s="19"/>
      <c r="O60" s="20"/>
      <c r="P60" s="21"/>
    </row>
    <row r="61" customFormat="false" ht="35.05" hidden="false" customHeight="false" outlineLevel="0" collapsed="false">
      <c r="A61" s="126"/>
      <c r="B61" s="127"/>
      <c r="C61" s="127"/>
      <c r="D61" s="127"/>
      <c r="E61" s="126" t="s">
        <v>8</v>
      </c>
      <c r="F61" s="126" t="s">
        <v>9</v>
      </c>
      <c r="G61" s="126" t="s">
        <v>10</v>
      </c>
      <c r="H61" s="126" t="s">
        <v>11</v>
      </c>
      <c r="I61" s="126" t="s">
        <v>12</v>
      </c>
      <c r="J61" s="127"/>
      <c r="K61" s="127" t="s">
        <v>13</v>
      </c>
      <c r="L61" s="127" t="s">
        <v>14</v>
      </c>
      <c r="M61" s="127" t="s">
        <v>15</v>
      </c>
      <c r="N61" s="19"/>
      <c r="O61" s="20"/>
      <c r="P61" s="21"/>
    </row>
    <row r="62" customFormat="false" ht="13.5" hidden="false" customHeight="true" outlineLevel="0" collapsed="false">
      <c r="A62" s="128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9"/>
      <c r="O62" s="20"/>
      <c r="P62" s="21"/>
      <c r="Q62" s="1"/>
      <c r="R62" s="1"/>
      <c r="S62" s="1"/>
    </row>
    <row r="63" customFormat="false" ht="15" hidden="false" customHeight="false" outlineLevel="0" collapsed="false">
      <c r="A63" s="129" t="n">
        <v>1</v>
      </c>
      <c r="B63" s="91" t="s">
        <v>69</v>
      </c>
      <c r="C63" s="130" t="n">
        <v>334</v>
      </c>
      <c r="D63" s="130" t="n">
        <v>495</v>
      </c>
      <c r="E63" s="26" t="n">
        <v>3968.06</v>
      </c>
      <c r="F63" s="168"/>
      <c r="G63" s="26" t="n">
        <v>1382.75</v>
      </c>
      <c r="H63" s="26" t="n">
        <v>77.45</v>
      </c>
      <c r="I63" s="168"/>
      <c r="J63" s="131" t="n">
        <f aca="false">K63/D63</f>
        <v>34.5539090909091</v>
      </c>
      <c r="K63" s="132" t="n">
        <f aca="false">L63+M63+E63</f>
        <v>17104.185</v>
      </c>
      <c r="L63" s="132" t="n">
        <f aca="false">F63*1163</f>
        <v>0</v>
      </c>
      <c r="M63" s="132" t="n">
        <f aca="false">G63*9.5</f>
        <v>13136.125</v>
      </c>
      <c r="N63" s="19"/>
      <c r="O63" s="20"/>
      <c r="P63" s="21"/>
    </row>
    <row r="64" customFormat="false" ht="27.75" hidden="false" customHeight="true" outlineLevel="0" collapsed="false">
      <c r="A64" s="129" t="n">
        <v>2</v>
      </c>
      <c r="B64" s="91" t="s">
        <v>70</v>
      </c>
      <c r="C64" s="130" t="n">
        <v>110</v>
      </c>
      <c r="D64" s="130" t="n">
        <v>526.3</v>
      </c>
      <c r="E64" s="26" t="n">
        <v>1837.66</v>
      </c>
      <c r="F64" s="26"/>
      <c r="G64" s="168"/>
      <c r="H64" s="26" t="n">
        <v>26.27</v>
      </c>
      <c r="I64" s="168"/>
      <c r="J64" s="131" t="n">
        <f aca="false">K64/D64</f>
        <v>3.49165874976249</v>
      </c>
      <c r="K64" s="132" t="n">
        <f aca="false">L64+M64+E64</f>
        <v>1837.66</v>
      </c>
      <c r="L64" s="132" t="n">
        <f aca="false">F64*1163</f>
        <v>0</v>
      </c>
      <c r="M64" s="132" t="n">
        <f aca="false">G64*9.5</f>
        <v>0</v>
      </c>
      <c r="N64" s="19"/>
      <c r="O64" s="20"/>
      <c r="P64" s="21"/>
    </row>
    <row r="65" customFormat="false" ht="15" hidden="false" customHeight="false" outlineLevel="0" collapsed="false">
      <c r="A65" s="129" t="n">
        <v>3</v>
      </c>
      <c r="B65" s="91" t="s">
        <v>71</v>
      </c>
      <c r="C65" s="130" t="n">
        <v>601</v>
      </c>
      <c r="D65" s="130" t="n">
        <v>1812.7</v>
      </c>
      <c r="E65" s="26" t="n">
        <v>582.23</v>
      </c>
      <c r="F65" s="26"/>
      <c r="G65" s="168"/>
      <c r="H65" s="26" t="n">
        <v>4.88</v>
      </c>
      <c r="I65" s="168"/>
      <c r="J65" s="131" t="n">
        <f aca="false">K65/D65</f>
        <v>0.321194902631434</v>
      </c>
      <c r="K65" s="132" t="n">
        <f aca="false">L65+M65+E65</f>
        <v>582.23</v>
      </c>
      <c r="L65" s="132" t="n">
        <f aca="false">F65*1163</f>
        <v>0</v>
      </c>
      <c r="M65" s="132" t="n">
        <f aca="false">G65*9.5</f>
        <v>0</v>
      </c>
      <c r="N65" s="19"/>
      <c r="O65" s="20"/>
      <c r="P65" s="21"/>
    </row>
    <row r="66" customFormat="false" ht="15" hidden="false" customHeight="false" outlineLevel="0" collapsed="false">
      <c r="A66" s="129" t="n">
        <v>4</v>
      </c>
      <c r="B66" s="91" t="s">
        <v>72</v>
      </c>
      <c r="C66" s="130" t="n">
        <v>999</v>
      </c>
      <c r="D66" s="130" t="n">
        <v>4097.4</v>
      </c>
      <c r="E66" s="26" t="n">
        <v>1942.75</v>
      </c>
      <c r="F66" s="168"/>
      <c r="G66" s="168"/>
      <c r="H66" s="26" t="n">
        <v>129.68</v>
      </c>
      <c r="I66" s="168"/>
      <c r="J66" s="131" t="n">
        <f aca="false">K66/D66</f>
        <v>0.474142138917362</v>
      </c>
      <c r="K66" s="132" t="n">
        <f aca="false">L66+M66+E66</f>
        <v>1942.75</v>
      </c>
      <c r="L66" s="132" t="n">
        <f aca="false">F66*1163</f>
        <v>0</v>
      </c>
      <c r="M66" s="132" t="n">
        <f aca="false">G66*9.5</f>
        <v>0</v>
      </c>
      <c r="N66" s="19"/>
      <c r="O66" s="20"/>
      <c r="P66" s="21"/>
    </row>
    <row r="67" customFormat="false" ht="24" hidden="false" customHeight="true" outlineLevel="0" collapsed="false">
      <c r="A67" s="129" t="n">
        <v>5</v>
      </c>
      <c r="B67" s="91" t="s">
        <v>73</v>
      </c>
      <c r="C67" s="130" t="n">
        <v>687</v>
      </c>
      <c r="D67" s="130" t="n">
        <v>2717.99</v>
      </c>
      <c r="E67" s="26" t="n">
        <v>789.1</v>
      </c>
      <c r="F67" s="26"/>
      <c r="G67" s="168"/>
      <c r="H67" s="26" t="n">
        <v>38.3</v>
      </c>
      <c r="I67" s="168"/>
      <c r="J67" s="131" t="n">
        <f aca="false">K67/D67</f>
        <v>0.290324835632214</v>
      </c>
      <c r="K67" s="132" t="n">
        <f aca="false">L67+M67+E67</f>
        <v>789.1</v>
      </c>
      <c r="L67" s="132" t="n">
        <f aca="false">F67*1163</f>
        <v>0</v>
      </c>
      <c r="M67" s="132" t="n">
        <f aca="false">G67*9.5</f>
        <v>0</v>
      </c>
      <c r="N67" s="19"/>
      <c r="O67" s="20"/>
      <c r="P67" s="21"/>
    </row>
    <row r="68" customFormat="false" ht="15" hidden="false" customHeight="false" outlineLevel="0" collapsed="false">
      <c r="A68" s="129" t="n">
        <v>6</v>
      </c>
      <c r="B68" s="91" t="s">
        <v>74</v>
      </c>
      <c r="C68" s="130" t="n">
        <v>26</v>
      </c>
      <c r="D68" s="130" t="n">
        <v>455.1</v>
      </c>
      <c r="E68" s="26" t="n">
        <v>416.93</v>
      </c>
      <c r="F68" s="198"/>
      <c r="G68" s="168"/>
      <c r="H68" s="26" t="n">
        <v>10.51</v>
      </c>
      <c r="I68" s="168"/>
      <c r="J68" s="131" t="n">
        <f aca="false">K68/D68</f>
        <v>0.916128323445397</v>
      </c>
      <c r="K68" s="132" t="n">
        <f aca="false">L68+M68+E68</f>
        <v>416.93</v>
      </c>
      <c r="L68" s="132" t="n">
        <f aca="false">F68*1163</f>
        <v>0</v>
      </c>
      <c r="M68" s="132" t="n">
        <f aca="false">G68*9.5</f>
        <v>0</v>
      </c>
      <c r="N68" s="19"/>
      <c r="O68" s="20"/>
      <c r="P68" s="21"/>
    </row>
    <row r="69" customFormat="false" ht="15" hidden="false" customHeight="false" outlineLevel="0" collapsed="false">
      <c r="A69" s="129" t="n">
        <v>7</v>
      </c>
      <c r="B69" s="91" t="s">
        <v>75</v>
      </c>
      <c r="C69" s="130" t="n">
        <v>788</v>
      </c>
      <c r="D69" s="130" t="n">
        <v>6353.7</v>
      </c>
      <c r="E69" s="26" t="n">
        <v>6260.49</v>
      </c>
      <c r="F69" s="134"/>
      <c r="G69" s="168"/>
      <c r="H69" s="26" t="n">
        <v>315.99</v>
      </c>
      <c r="I69" s="26" t="n">
        <v>227.59</v>
      </c>
      <c r="J69" s="131" t="n">
        <f aca="false">K69/D69</f>
        <v>0.985329807828509</v>
      </c>
      <c r="K69" s="132" t="n">
        <f aca="false">L69+M69+E69</f>
        <v>6260.49</v>
      </c>
      <c r="L69" s="132" t="n">
        <f aca="false">F69*1163</f>
        <v>0</v>
      </c>
      <c r="M69" s="132" t="n">
        <f aca="false">G69*9.5</f>
        <v>0</v>
      </c>
      <c r="N69" s="19"/>
      <c r="O69" s="20"/>
      <c r="P69" s="21"/>
    </row>
    <row r="70" customFormat="false" ht="15" hidden="false" customHeight="false" outlineLevel="0" collapsed="false">
      <c r="A70" s="129" t="n">
        <v>8</v>
      </c>
      <c r="B70" s="91" t="s">
        <v>76</v>
      </c>
      <c r="C70" s="130" t="n">
        <v>1001</v>
      </c>
      <c r="D70" s="130" t="n">
        <v>5467</v>
      </c>
      <c r="E70" s="26" t="n">
        <v>6091.36</v>
      </c>
      <c r="F70" s="26"/>
      <c r="G70" s="168"/>
      <c r="H70" s="26" t="n">
        <v>110.3</v>
      </c>
      <c r="I70" s="26" t="n">
        <v>44.29</v>
      </c>
      <c r="J70" s="131" t="n">
        <f aca="false">K70/D70</f>
        <v>1.11420523138833</v>
      </c>
      <c r="K70" s="132" t="n">
        <f aca="false">L70+M70+E70</f>
        <v>6091.36</v>
      </c>
      <c r="L70" s="132" t="n">
        <f aca="false">F70*1163</f>
        <v>0</v>
      </c>
      <c r="M70" s="132" t="n">
        <f aca="false">G70*9.5</f>
        <v>0</v>
      </c>
      <c r="N70" s="19"/>
      <c r="O70" s="20"/>
      <c r="P70" s="21"/>
    </row>
    <row r="71" customFormat="false" ht="15" hidden="false" customHeight="false" outlineLevel="0" collapsed="false">
      <c r="A71" s="129" t="n">
        <v>9</v>
      </c>
      <c r="B71" s="91" t="s">
        <v>77</v>
      </c>
      <c r="C71" s="130" t="n">
        <v>417</v>
      </c>
      <c r="D71" s="130" t="n">
        <v>2305.1</v>
      </c>
      <c r="E71" s="26" t="n">
        <v>827.48</v>
      </c>
      <c r="F71" s="198"/>
      <c r="G71" s="168"/>
      <c r="H71" s="26" t="n">
        <v>26.42</v>
      </c>
      <c r="I71" s="168"/>
      <c r="J71" s="131" t="n">
        <f aca="false">K71/D71</f>
        <v>0.35897791852848</v>
      </c>
      <c r="K71" s="132" t="n">
        <f aca="false">L71+M71+E71</f>
        <v>827.48</v>
      </c>
      <c r="L71" s="132" t="n">
        <f aca="false">F71*1163</f>
        <v>0</v>
      </c>
      <c r="M71" s="132" t="n">
        <f aca="false">G71*9.5</f>
        <v>0</v>
      </c>
      <c r="N71" s="19"/>
      <c r="O71" s="20"/>
      <c r="P71" s="21"/>
    </row>
    <row r="72" customFormat="false" ht="15" hidden="false" customHeight="false" outlineLevel="0" collapsed="false">
      <c r="A72" s="129" t="n">
        <v>10</v>
      </c>
      <c r="B72" s="91" t="s">
        <v>78</v>
      </c>
      <c r="C72" s="130" t="n">
        <v>819</v>
      </c>
      <c r="D72" s="130" t="n">
        <v>3510</v>
      </c>
      <c r="E72" s="26" t="n">
        <v>2103.27</v>
      </c>
      <c r="F72" s="168"/>
      <c r="G72" s="26"/>
      <c r="H72" s="26" t="n">
        <v>66.87</v>
      </c>
      <c r="I72" s="168"/>
      <c r="J72" s="131" t="n">
        <f aca="false">K72/D72</f>
        <v>0.599222222222222</v>
      </c>
      <c r="K72" s="132" t="n">
        <f aca="false">L72+M72+E72</f>
        <v>2103.27</v>
      </c>
      <c r="L72" s="132" t="n">
        <f aca="false">F72*1163</f>
        <v>0</v>
      </c>
      <c r="M72" s="132" t="n">
        <f aca="false">G72*9.5</f>
        <v>0</v>
      </c>
      <c r="N72" s="19"/>
      <c r="O72" s="20"/>
      <c r="P72" s="21"/>
    </row>
    <row r="73" customFormat="false" ht="15" hidden="false" customHeight="false" outlineLevel="0" collapsed="false">
      <c r="A73" s="129" t="n">
        <v>11</v>
      </c>
      <c r="B73" s="91" t="s">
        <v>79</v>
      </c>
      <c r="C73" s="130" t="n">
        <v>282</v>
      </c>
      <c r="D73" s="130" t="n">
        <v>3225</v>
      </c>
      <c r="E73" s="26" t="n">
        <v>2643.55</v>
      </c>
      <c r="F73" s="26"/>
      <c r="G73" s="172"/>
      <c r="H73" s="26" t="n">
        <v>84.35</v>
      </c>
      <c r="I73" s="168"/>
      <c r="J73" s="131" t="n">
        <f aca="false">K73/D73</f>
        <v>0.819705426356589</v>
      </c>
      <c r="K73" s="132" t="n">
        <f aca="false">L73+M73+E73</f>
        <v>2643.55</v>
      </c>
      <c r="L73" s="132" t="n">
        <f aca="false">F73*1163</f>
        <v>0</v>
      </c>
      <c r="M73" s="132" t="n">
        <f aca="false">G73*9.5</f>
        <v>0</v>
      </c>
      <c r="N73" s="19"/>
      <c r="O73" s="20"/>
      <c r="P73" s="21"/>
    </row>
    <row r="74" customFormat="false" ht="15" hidden="false" customHeight="false" outlineLevel="0" collapsed="false">
      <c r="A74" s="129" t="n">
        <v>12</v>
      </c>
      <c r="B74" s="91" t="s">
        <v>80</v>
      </c>
      <c r="C74" s="130" t="n">
        <v>859</v>
      </c>
      <c r="D74" s="130" t="n">
        <v>3975.1</v>
      </c>
      <c r="E74" s="26" t="n">
        <v>1436.28</v>
      </c>
      <c r="F74" s="26"/>
      <c r="G74" s="168"/>
      <c r="H74" s="26" t="n">
        <v>77.36</v>
      </c>
      <c r="I74" s="168"/>
      <c r="J74" s="131" t="n">
        <f aca="false">K74/D74</f>
        <v>0.361319212095293</v>
      </c>
      <c r="K74" s="132" t="n">
        <f aca="false">L74+M74+E74</f>
        <v>1436.28</v>
      </c>
      <c r="L74" s="132" t="n">
        <f aca="false">F74*1163</f>
        <v>0</v>
      </c>
      <c r="M74" s="132" t="n">
        <f aca="false">G74*9.5</f>
        <v>0</v>
      </c>
      <c r="N74" s="19"/>
      <c r="O74" s="20"/>
      <c r="P74" s="21"/>
    </row>
    <row r="75" customFormat="false" ht="15" hidden="false" customHeight="false" outlineLevel="0" collapsed="false">
      <c r="A75" s="129" t="n">
        <v>13</v>
      </c>
      <c r="B75" s="91" t="s">
        <v>81</v>
      </c>
      <c r="C75" s="130" t="n">
        <v>1502</v>
      </c>
      <c r="D75" s="130" t="n">
        <v>5543.9</v>
      </c>
      <c r="E75" s="26" t="n">
        <v>2759.29</v>
      </c>
      <c r="F75" s="134"/>
      <c r="G75" s="168"/>
      <c r="H75" s="26" t="n">
        <v>109.17</v>
      </c>
      <c r="I75" s="168"/>
      <c r="J75" s="131" t="n">
        <f aca="false">K75/D75</f>
        <v>0.497716409026137</v>
      </c>
      <c r="K75" s="132" t="n">
        <f aca="false">L75+M75+E75</f>
        <v>2759.29</v>
      </c>
      <c r="L75" s="132" t="n">
        <f aca="false">F75*1163</f>
        <v>0</v>
      </c>
      <c r="M75" s="132" t="n">
        <f aca="false">G75*9.5</f>
        <v>0</v>
      </c>
      <c r="N75" s="19"/>
      <c r="O75" s="20"/>
      <c r="P75" s="21"/>
    </row>
    <row r="76" customFormat="false" ht="15" hidden="false" customHeight="false" outlineLevel="0" collapsed="false">
      <c r="A76" s="129" t="n">
        <v>14</v>
      </c>
      <c r="B76" s="91" t="s">
        <v>82</v>
      </c>
      <c r="C76" s="130" t="n">
        <v>160</v>
      </c>
      <c r="D76" s="130" t="n">
        <v>1310</v>
      </c>
      <c r="E76" s="26" t="n">
        <v>1099.94</v>
      </c>
      <c r="F76" s="198"/>
      <c r="G76" s="26"/>
      <c r="H76" s="134" t="n">
        <v>13.68</v>
      </c>
      <c r="I76" s="168"/>
      <c r="J76" s="131" t="n">
        <f aca="false">K76/D76</f>
        <v>0.839648854961832</v>
      </c>
      <c r="K76" s="132" t="n">
        <f aca="false">L76+M76+E76</f>
        <v>1099.94</v>
      </c>
      <c r="L76" s="132" t="n">
        <f aca="false">F76*1163</f>
        <v>0</v>
      </c>
      <c r="M76" s="132" t="n">
        <f aca="false">G76*9.5</f>
        <v>0</v>
      </c>
      <c r="N76" s="19"/>
      <c r="O76" s="20"/>
      <c r="P76" s="21"/>
    </row>
    <row r="77" customFormat="false" ht="15.75" hidden="false" customHeight="true" outlineLevel="0" collapsed="false">
      <c r="A77" s="129" t="n">
        <v>15</v>
      </c>
      <c r="B77" s="91" t="s">
        <v>83</v>
      </c>
      <c r="C77" s="130" t="n">
        <v>483</v>
      </c>
      <c r="D77" s="130" t="n">
        <v>3135</v>
      </c>
      <c r="E77" s="26" t="n">
        <v>4430.7</v>
      </c>
      <c r="F77" s="198"/>
      <c r="G77" s="172"/>
      <c r="H77" s="26" t="n">
        <v>169.33</v>
      </c>
      <c r="I77" s="168"/>
      <c r="J77" s="131" t="n">
        <f aca="false">K77/D77</f>
        <v>1.4133014354067</v>
      </c>
      <c r="K77" s="132" t="n">
        <f aca="false">L77+M77+E77</f>
        <v>4430.7</v>
      </c>
      <c r="L77" s="132" t="n">
        <f aca="false">F77*1163</f>
        <v>0</v>
      </c>
      <c r="M77" s="132" t="n">
        <f aca="false">G77*9.5</f>
        <v>0</v>
      </c>
      <c r="N77" s="19"/>
      <c r="O77" s="20"/>
      <c r="P77" s="21"/>
    </row>
    <row r="78" customFormat="false" ht="15" hidden="false" customHeight="false" outlineLevel="0" collapsed="false">
      <c r="A78" s="129" t="n">
        <v>16</v>
      </c>
      <c r="B78" s="91" t="s">
        <v>84</v>
      </c>
      <c r="C78" s="130" t="n">
        <v>550</v>
      </c>
      <c r="D78" s="130" t="n">
        <v>1626.9</v>
      </c>
      <c r="E78" s="26" t="n">
        <v>3579.71</v>
      </c>
      <c r="F78" s="168"/>
      <c r="G78" s="26"/>
      <c r="H78" s="134" t="n">
        <v>59.03</v>
      </c>
      <c r="I78" s="168"/>
      <c r="J78" s="131" t="n">
        <f aca="false">K78/D78</f>
        <v>2.20032577294241</v>
      </c>
      <c r="K78" s="132" t="n">
        <f aca="false">L78+M78+E78</f>
        <v>3579.71</v>
      </c>
      <c r="L78" s="132" t="n">
        <f aca="false">F78*1163</f>
        <v>0</v>
      </c>
      <c r="M78" s="132" t="n">
        <f aca="false">G78*9.5</f>
        <v>0</v>
      </c>
      <c r="N78" s="19"/>
      <c r="O78" s="20"/>
      <c r="P78" s="21"/>
    </row>
    <row r="79" customFormat="false" ht="15" hidden="false" customHeight="false" outlineLevel="0" collapsed="false">
      <c r="A79" s="129" t="n">
        <v>17</v>
      </c>
      <c r="B79" s="91" t="s">
        <v>85</v>
      </c>
      <c r="C79" s="130" t="n">
        <v>637</v>
      </c>
      <c r="D79" s="130" t="n">
        <v>5302.9</v>
      </c>
      <c r="E79" s="26" t="n">
        <v>1549.54</v>
      </c>
      <c r="F79" s="26"/>
      <c r="G79" s="168"/>
      <c r="H79" s="26" t="n">
        <v>43.55</v>
      </c>
      <c r="I79" s="168"/>
      <c r="J79" s="131" t="n">
        <f aca="false">K79/D79</f>
        <v>0.292206151351147</v>
      </c>
      <c r="K79" s="132" t="n">
        <f aca="false">L79+M79+E79</f>
        <v>1549.54</v>
      </c>
      <c r="L79" s="132" t="n">
        <f aca="false">F79*1163</f>
        <v>0</v>
      </c>
      <c r="M79" s="132" t="n">
        <f aca="false">G79*9.5</f>
        <v>0</v>
      </c>
      <c r="N79" s="19"/>
      <c r="O79" s="20"/>
      <c r="P79" s="21"/>
    </row>
    <row r="80" customFormat="false" ht="15" hidden="false" customHeight="false" outlineLevel="0" collapsed="false">
      <c r="A80" s="129" t="n">
        <v>18</v>
      </c>
      <c r="B80" s="91" t="s">
        <v>86</v>
      </c>
      <c r="C80" s="130" t="n">
        <v>351</v>
      </c>
      <c r="D80" s="130" t="n">
        <v>1314</v>
      </c>
      <c r="E80" s="26" t="n">
        <v>889.77</v>
      </c>
      <c r="F80" s="198"/>
      <c r="G80" s="168"/>
      <c r="H80" s="26" t="n">
        <v>50.17</v>
      </c>
      <c r="I80" s="26" t="n">
        <v>19.04</v>
      </c>
      <c r="J80" s="131" t="n">
        <f aca="false">K80/D80</f>
        <v>0.677146118721461</v>
      </c>
      <c r="K80" s="132" t="n">
        <f aca="false">L80+M80+E80</f>
        <v>889.77</v>
      </c>
      <c r="L80" s="132" t="n">
        <f aca="false">F80*1163</f>
        <v>0</v>
      </c>
      <c r="M80" s="132" t="n">
        <f aca="false">G80*9.5</f>
        <v>0</v>
      </c>
      <c r="N80" s="19"/>
      <c r="O80" s="20"/>
      <c r="P80" s="21"/>
    </row>
    <row r="81" customFormat="false" ht="15" hidden="false" customHeight="false" outlineLevel="0" collapsed="false">
      <c r="A81" s="129" t="n">
        <v>19</v>
      </c>
      <c r="B81" s="91" t="s">
        <v>87</v>
      </c>
      <c r="C81" s="130" t="n">
        <v>1270</v>
      </c>
      <c r="D81" s="130" t="n">
        <v>7974.9</v>
      </c>
      <c r="E81" s="26" t="n">
        <v>1375.62</v>
      </c>
      <c r="F81" s="134"/>
      <c r="G81" s="168"/>
      <c r="H81" s="26" t="n">
        <v>105.83</v>
      </c>
      <c r="I81" s="168"/>
      <c r="J81" s="131" t="n">
        <f aca="false">K81/D81</f>
        <v>0.172493698980551</v>
      </c>
      <c r="K81" s="132" t="n">
        <f aca="false">L81+M81+E81</f>
        <v>1375.62</v>
      </c>
      <c r="L81" s="132" t="n">
        <f aca="false">F81*1163</f>
        <v>0</v>
      </c>
      <c r="M81" s="132" t="n">
        <f aca="false">G81*9.5</f>
        <v>0</v>
      </c>
      <c r="N81" s="19"/>
      <c r="O81" s="20"/>
      <c r="P81" s="21"/>
    </row>
    <row r="82" customFormat="false" ht="15" hidden="false" customHeight="false" outlineLevel="0" collapsed="false">
      <c r="A82" s="129" t="n">
        <v>20</v>
      </c>
      <c r="B82" s="91" t="s">
        <v>88</v>
      </c>
      <c r="C82" s="130" t="n">
        <v>3610</v>
      </c>
      <c r="D82" s="130" t="n">
        <v>6840.2</v>
      </c>
      <c r="E82" s="26" t="n">
        <v>5975.88</v>
      </c>
      <c r="F82" s="198"/>
      <c r="G82" s="168"/>
      <c r="H82" s="26" t="n">
        <v>107.53</v>
      </c>
      <c r="I82" s="168"/>
      <c r="J82" s="131" t="n">
        <f aca="false">K82/D82</f>
        <v>0.873641121604631</v>
      </c>
      <c r="K82" s="132" t="n">
        <f aca="false">L82+M82+E82</f>
        <v>5975.88</v>
      </c>
      <c r="L82" s="132" t="n">
        <f aca="false">F82*1163</f>
        <v>0</v>
      </c>
      <c r="M82" s="132" t="n">
        <f aca="false">G82*9.5</f>
        <v>0</v>
      </c>
      <c r="N82" s="19"/>
      <c r="O82" s="20"/>
      <c r="P82" s="21"/>
    </row>
    <row r="83" customFormat="false" ht="15" hidden="false" customHeight="false" outlineLevel="0" collapsed="false">
      <c r="A83" s="145" t="n">
        <v>21</v>
      </c>
      <c r="B83" s="146" t="s">
        <v>89</v>
      </c>
      <c r="C83" s="147" t="n">
        <v>560</v>
      </c>
      <c r="D83" s="147" t="n">
        <v>3873</v>
      </c>
      <c r="E83" s="26" t="n">
        <v>1877.81</v>
      </c>
      <c r="F83" s="26"/>
      <c r="G83" s="172"/>
      <c r="H83" s="168"/>
      <c r="I83" s="172"/>
      <c r="J83" s="149" t="n">
        <f aca="false">K83/D83</f>
        <v>0.484846372321198</v>
      </c>
      <c r="K83" s="150" t="n">
        <f aca="false">L83+M83+E83</f>
        <v>1877.81</v>
      </c>
      <c r="L83" s="150" t="n">
        <f aca="false">F83*1163</f>
        <v>0</v>
      </c>
      <c r="M83" s="150" t="n">
        <f aca="false">G83*9.5</f>
        <v>0</v>
      </c>
      <c r="N83" s="50"/>
      <c r="O83" s="51"/>
      <c r="P83" s="52"/>
      <c r="Q83" s="53"/>
      <c r="R83" s="53"/>
      <c r="S83" s="53"/>
    </row>
    <row r="84" customFormat="false" ht="15" hidden="false" customHeight="false" outlineLevel="0" collapsed="false">
      <c r="A84" s="129" t="n">
        <v>22</v>
      </c>
      <c r="B84" s="91" t="s">
        <v>90</v>
      </c>
      <c r="C84" s="130" t="n">
        <v>275</v>
      </c>
      <c r="D84" s="130" t="n">
        <v>640.7</v>
      </c>
      <c r="E84" s="26" t="n">
        <v>196.84</v>
      </c>
      <c r="F84" s="168"/>
      <c r="G84" s="168"/>
      <c r="H84" s="26" t="n">
        <v>14.1</v>
      </c>
      <c r="I84" s="168"/>
      <c r="J84" s="131" t="n">
        <f aca="false">K84/D84</f>
        <v>0.307226471047292</v>
      </c>
      <c r="K84" s="132" t="n">
        <f aca="false">L84+M84+E84</f>
        <v>196.84</v>
      </c>
      <c r="L84" s="132" t="n">
        <f aca="false">F84*1163</f>
        <v>0</v>
      </c>
      <c r="M84" s="132" t="n">
        <f aca="false">G84*9.5</f>
        <v>0</v>
      </c>
      <c r="N84" s="19"/>
      <c r="O84" s="20"/>
      <c r="P84" s="21"/>
    </row>
    <row r="85" customFormat="false" ht="15" hidden="false" customHeight="false" outlineLevel="0" collapsed="false">
      <c r="A85" s="129" t="n">
        <v>23</v>
      </c>
      <c r="B85" s="91" t="s">
        <v>91</v>
      </c>
      <c r="C85" s="130" t="n">
        <v>1240</v>
      </c>
      <c r="D85" s="130" t="n">
        <v>4778</v>
      </c>
      <c r="E85" s="26" t="n">
        <v>2055.64</v>
      </c>
      <c r="F85" s="198"/>
      <c r="G85" s="168"/>
      <c r="H85" s="26" t="n">
        <v>65.84</v>
      </c>
      <c r="I85" s="168"/>
      <c r="J85" s="131" t="n">
        <f aca="false">K85/D85</f>
        <v>0.430230221850146</v>
      </c>
      <c r="K85" s="132" t="n">
        <f aca="false">L85+M85+E85</f>
        <v>2055.64</v>
      </c>
      <c r="L85" s="132" t="n">
        <f aca="false">F85*1163</f>
        <v>0</v>
      </c>
      <c r="M85" s="132" t="n">
        <f aca="false">G85*9.5</f>
        <v>0</v>
      </c>
      <c r="N85" s="19"/>
      <c r="O85" s="20"/>
      <c r="P85" s="21"/>
    </row>
    <row r="86" customFormat="false" ht="15" hidden="false" customHeight="false" outlineLevel="0" collapsed="false">
      <c r="A86" s="129" t="n">
        <v>24</v>
      </c>
      <c r="B86" s="91" t="s">
        <v>92</v>
      </c>
      <c r="C86" s="130" t="n">
        <v>1411</v>
      </c>
      <c r="D86" s="130" t="n">
        <v>7885.7</v>
      </c>
      <c r="E86" s="26" t="n">
        <v>2915.25</v>
      </c>
      <c r="F86" s="26"/>
      <c r="G86" s="168"/>
      <c r="H86" s="26" t="n">
        <v>101.63</v>
      </c>
      <c r="I86" s="172"/>
      <c r="J86" s="131" t="n">
        <f aca="false">K86/D86</f>
        <v>0.369688169724945</v>
      </c>
      <c r="K86" s="132" t="n">
        <f aca="false">L86+M86+E86</f>
        <v>2915.25</v>
      </c>
      <c r="L86" s="132" t="n">
        <f aca="false">F86*1163</f>
        <v>0</v>
      </c>
      <c r="M86" s="132" t="n">
        <f aca="false">G86*9.5</f>
        <v>0</v>
      </c>
      <c r="N86" s="19"/>
      <c r="O86" s="20"/>
      <c r="P86" s="21"/>
    </row>
    <row r="87" customFormat="false" ht="15" hidden="false" customHeight="false" outlineLevel="0" collapsed="false">
      <c r="A87" s="129" t="n">
        <v>25</v>
      </c>
      <c r="B87" s="91" t="s">
        <v>93</v>
      </c>
      <c r="C87" s="130" t="n">
        <v>1177</v>
      </c>
      <c r="D87" s="130" t="n">
        <v>6951.6</v>
      </c>
      <c r="E87" s="26" t="n">
        <v>2033.39</v>
      </c>
      <c r="F87" s="168"/>
      <c r="G87" s="168"/>
      <c r="H87" s="26" t="n">
        <v>50.47</v>
      </c>
      <c r="I87" s="168"/>
      <c r="J87" s="131" t="n">
        <f aca="false">K87/D87</f>
        <v>0.292506761033431</v>
      </c>
      <c r="K87" s="132" t="n">
        <f aca="false">L87+M87+E87</f>
        <v>2033.39</v>
      </c>
      <c r="L87" s="132" t="n">
        <f aca="false">F87*1163</f>
        <v>0</v>
      </c>
      <c r="M87" s="132" t="n">
        <f aca="false">G87*9.5</f>
        <v>0</v>
      </c>
      <c r="N87" s="19"/>
      <c r="O87" s="20"/>
      <c r="P87" s="21"/>
    </row>
    <row r="88" customFormat="false" ht="15" hidden="false" customHeight="false" outlineLevel="0" collapsed="false">
      <c r="A88" s="129" t="n">
        <v>26</v>
      </c>
      <c r="B88" s="91" t="s">
        <v>94</v>
      </c>
      <c r="C88" s="130" t="n">
        <v>1365</v>
      </c>
      <c r="D88" s="130" t="n">
        <v>7804.9</v>
      </c>
      <c r="E88" s="26" t="n">
        <v>1608.32</v>
      </c>
      <c r="F88" s="26"/>
      <c r="G88" s="168"/>
      <c r="H88" s="26" t="n">
        <v>141.68</v>
      </c>
      <c r="I88" s="198"/>
      <c r="J88" s="131" t="n">
        <f aca="false">K88/D88</f>
        <v>0.206065420441005</v>
      </c>
      <c r="K88" s="132" t="n">
        <f aca="false">L88+M88+E88</f>
        <v>1608.32</v>
      </c>
      <c r="L88" s="132" t="n">
        <f aca="false">F88*1163</f>
        <v>0</v>
      </c>
      <c r="M88" s="132" t="n">
        <f aca="false">G88*9.5</f>
        <v>0</v>
      </c>
      <c r="N88" s="19"/>
      <c r="O88" s="20"/>
      <c r="P88" s="21"/>
    </row>
    <row r="89" customFormat="false" ht="15" hidden="false" customHeight="false" outlineLevel="0" collapsed="false">
      <c r="A89" s="129" t="n">
        <v>27</v>
      </c>
      <c r="B89" s="91" t="s">
        <v>95</v>
      </c>
      <c r="C89" s="130" t="n">
        <v>964</v>
      </c>
      <c r="D89" s="130" t="n">
        <v>6025.7</v>
      </c>
      <c r="E89" s="26" t="n">
        <v>1200.43</v>
      </c>
      <c r="F89" s="26"/>
      <c r="G89" s="168"/>
      <c r="H89" s="26" t="n">
        <v>106.45</v>
      </c>
      <c r="I89" s="74" t="n">
        <v>13.51</v>
      </c>
      <c r="J89" s="131" t="n">
        <f aca="false">K89/D89</f>
        <v>0.199218348075742</v>
      </c>
      <c r="K89" s="132" t="n">
        <f aca="false">L89+M89+E89</f>
        <v>1200.43</v>
      </c>
      <c r="L89" s="132" t="n">
        <f aca="false">F89*1163</f>
        <v>0</v>
      </c>
      <c r="M89" s="132" t="n">
        <f aca="false">G89*9.5</f>
        <v>0</v>
      </c>
      <c r="N89" s="19"/>
      <c r="O89" s="20"/>
      <c r="P89" s="21"/>
    </row>
    <row r="90" customFormat="false" ht="15" hidden="false" customHeight="false" outlineLevel="0" collapsed="false">
      <c r="A90" s="129" t="n">
        <v>28</v>
      </c>
      <c r="B90" s="91" t="s">
        <v>96</v>
      </c>
      <c r="C90" s="130" t="n">
        <v>733</v>
      </c>
      <c r="D90" s="130" t="n">
        <v>5000</v>
      </c>
      <c r="E90" s="26" t="n">
        <v>1128.41</v>
      </c>
      <c r="F90" s="134"/>
      <c r="G90" s="168"/>
      <c r="H90" s="26" t="n">
        <v>80.99</v>
      </c>
      <c r="I90" s="26" t="n">
        <v>25.06</v>
      </c>
      <c r="J90" s="131" t="n">
        <f aca="false">K90/D90</f>
        <v>0.225682</v>
      </c>
      <c r="K90" s="132" t="n">
        <f aca="false">L90+M90+E90</f>
        <v>1128.41</v>
      </c>
      <c r="L90" s="132" t="n">
        <f aca="false">F90*1163</f>
        <v>0</v>
      </c>
      <c r="M90" s="132" t="n">
        <f aca="false">G90*9.5</f>
        <v>0</v>
      </c>
      <c r="N90" s="19"/>
      <c r="O90" s="20"/>
      <c r="P90" s="21"/>
    </row>
    <row r="91" customFormat="false" ht="15" hidden="false" customHeight="false" outlineLevel="0" collapsed="false">
      <c r="A91" s="129" t="n">
        <v>29</v>
      </c>
      <c r="B91" s="91" t="s">
        <v>97</v>
      </c>
      <c r="C91" s="130" t="n">
        <v>1158</v>
      </c>
      <c r="D91" s="130" t="n">
        <v>4140</v>
      </c>
      <c r="E91" s="26" t="n">
        <v>1834.05</v>
      </c>
      <c r="F91" s="198"/>
      <c r="G91" s="198"/>
      <c r="H91" s="26" t="n">
        <v>78.7</v>
      </c>
      <c r="I91" s="168"/>
      <c r="J91" s="131" t="n">
        <f aca="false">K91/D91</f>
        <v>0.443007246376812</v>
      </c>
      <c r="K91" s="132" t="n">
        <f aca="false">L91+M91+E91</f>
        <v>1834.05</v>
      </c>
      <c r="L91" s="132" t="n">
        <f aca="false">F91*1163</f>
        <v>0</v>
      </c>
      <c r="M91" s="132" t="n">
        <f aca="false">G91*9.5</f>
        <v>0</v>
      </c>
      <c r="N91" s="19"/>
      <c r="O91" s="20"/>
      <c r="P91" s="21"/>
    </row>
    <row r="92" customFormat="false" ht="14.25" hidden="false" customHeight="true" outlineLevel="0" collapsed="false">
      <c r="A92" s="129" t="n">
        <v>30</v>
      </c>
      <c r="B92" s="91" t="s">
        <v>98</v>
      </c>
      <c r="C92" s="130" t="n">
        <v>1503</v>
      </c>
      <c r="D92" s="130" t="n">
        <v>9462</v>
      </c>
      <c r="E92" s="26" t="n">
        <v>704.3</v>
      </c>
      <c r="F92" s="26"/>
      <c r="G92" s="168"/>
      <c r="H92" s="26" t="n">
        <v>104.46</v>
      </c>
      <c r="I92" s="168"/>
      <c r="J92" s="131" t="n">
        <f aca="false">K92/D92</f>
        <v>0.074434580426971</v>
      </c>
      <c r="K92" s="132" t="n">
        <f aca="false">L92+M92+E92</f>
        <v>704.3</v>
      </c>
      <c r="L92" s="132" t="n">
        <f aca="false">F92*1163</f>
        <v>0</v>
      </c>
      <c r="M92" s="132" t="n">
        <f aca="false">G92*9.5</f>
        <v>0</v>
      </c>
      <c r="N92" s="19"/>
      <c r="O92" s="20"/>
      <c r="P92" s="21"/>
    </row>
    <row r="93" customFormat="false" ht="15" hidden="false" customHeight="false" outlineLevel="0" collapsed="false">
      <c r="A93" s="129" t="n">
        <v>31</v>
      </c>
      <c r="B93" s="91" t="s">
        <v>99</v>
      </c>
      <c r="C93" s="130" t="n">
        <v>1401</v>
      </c>
      <c r="D93" s="130" t="n">
        <v>7969.6</v>
      </c>
      <c r="E93" s="26" t="n">
        <v>2853.18</v>
      </c>
      <c r="F93" s="134"/>
      <c r="G93" s="168"/>
      <c r="H93" s="26" t="n">
        <v>156.84</v>
      </c>
      <c r="I93" s="168"/>
      <c r="J93" s="131" t="n">
        <f aca="false">K93/D93</f>
        <v>0.358007930134511</v>
      </c>
      <c r="K93" s="132" t="n">
        <f aca="false">L93+M93+E93</f>
        <v>2853.18</v>
      </c>
      <c r="L93" s="132" t="n">
        <f aca="false">F93*1163</f>
        <v>0</v>
      </c>
      <c r="M93" s="132" t="n">
        <f aca="false">G93*9.5</f>
        <v>0</v>
      </c>
      <c r="N93" s="19"/>
      <c r="O93" s="20"/>
      <c r="P93" s="21"/>
    </row>
    <row r="94" customFormat="false" ht="15" hidden="false" customHeight="false" outlineLevel="0" collapsed="false">
      <c r="A94" s="129" t="n">
        <v>32</v>
      </c>
      <c r="B94" s="91" t="s">
        <v>100</v>
      </c>
      <c r="C94" s="130" t="n">
        <v>1776</v>
      </c>
      <c r="D94" s="130" t="n">
        <v>7559.9</v>
      </c>
      <c r="E94" s="26" t="n">
        <v>3851.18</v>
      </c>
      <c r="F94" s="26"/>
      <c r="G94" s="168"/>
      <c r="H94" s="26" t="n">
        <v>134.45</v>
      </c>
      <c r="I94" s="168"/>
      <c r="J94" s="131" t="n">
        <f aca="false">K94/D94</f>
        <v>0.509422082302676</v>
      </c>
      <c r="K94" s="132" t="n">
        <f aca="false">L94+M94+E94</f>
        <v>3851.18</v>
      </c>
      <c r="L94" s="132" t="n">
        <f aca="false">F94*1163</f>
        <v>0</v>
      </c>
      <c r="M94" s="132" t="n">
        <f aca="false">G94*9.5</f>
        <v>0</v>
      </c>
      <c r="N94" s="19"/>
      <c r="O94" s="20"/>
      <c r="P94" s="21"/>
    </row>
    <row r="95" customFormat="false" ht="15" hidden="false" customHeight="false" outlineLevel="0" collapsed="false">
      <c r="A95" s="129" t="n">
        <v>33</v>
      </c>
      <c r="B95" s="91" t="s">
        <v>101</v>
      </c>
      <c r="C95" s="130" t="n">
        <v>1550</v>
      </c>
      <c r="D95" s="130" t="n">
        <v>6358.8</v>
      </c>
      <c r="E95" s="26" t="n">
        <v>2370.2</v>
      </c>
      <c r="F95" s="26"/>
      <c r="G95" s="168"/>
      <c r="H95" s="26" t="n">
        <v>163.89</v>
      </c>
      <c r="I95" s="168"/>
      <c r="J95" s="131" t="n">
        <f aca="false">K95/D95</f>
        <v>0.372743284896521</v>
      </c>
      <c r="K95" s="132" t="n">
        <f aca="false">L95+M95+E95</f>
        <v>2370.2</v>
      </c>
      <c r="L95" s="132" t="n">
        <f aca="false">F95*1163</f>
        <v>0</v>
      </c>
      <c r="M95" s="132" t="n">
        <f aca="false">G95*9.5</f>
        <v>0</v>
      </c>
      <c r="N95" s="19"/>
      <c r="O95" s="20"/>
      <c r="P95" s="21"/>
    </row>
    <row r="96" customFormat="false" ht="13.5" hidden="false" customHeight="true" outlineLevel="0" collapsed="false">
      <c r="A96" s="129" t="n">
        <v>34</v>
      </c>
      <c r="B96" s="91" t="s">
        <v>102</v>
      </c>
      <c r="C96" s="130" t="n">
        <v>391</v>
      </c>
      <c r="D96" s="130" t="n">
        <v>5626</v>
      </c>
      <c r="E96" s="26" t="n">
        <v>3115.35</v>
      </c>
      <c r="F96" s="168"/>
      <c r="G96" s="168"/>
      <c r="H96" s="26" t="n">
        <v>85.4</v>
      </c>
      <c r="I96" s="168"/>
      <c r="J96" s="131" t="n">
        <f aca="false">K96/D96</f>
        <v>0.553741557056523</v>
      </c>
      <c r="K96" s="132" t="n">
        <f aca="false">L96+M96+E96</f>
        <v>3115.35</v>
      </c>
      <c r="L96" s="132" t="n">
        <f aca="false">F96*1163</f>
        <v>0</v>
      </c>
      <c r="M96" s="132" t="n">
        <f aca="false">G96*9.5</f>
        <v>0</v>
      </c>
      <c r="O96" s="20"/>
      <c r="P96" s="21"/>
    </row>
    <row r="97" customFormat="false" ht="15" hidden="false" customHeight="false" outlineLevel="0" collapsed="false">
      <c r="A97" s="129" t="n">
        <v>35</v>
      </c>
      <c r="B97" s="91" t="s">
        <v>103</v>
      </c>
      <c r="C97" s="130" t="n">
        <v>819</v>
      </c>
      <c r="D97" s="130" t="n">
        <v>7454.8</v>
      </c>
      <c r="E97" s="26" t="n">
        <v>1028.05</v>
      </c>
      <c r="F97" s="26"/>
      <c r="G97" s="168"/>
      <c r="H97" s="26" t="n">
        <v>123.33</v>
      </c>
      <c r="I97" s="168"/>
      <c r="J97" s="131" t="n">
        <f aca="false">K97/D97</f>
        <v>0.137904437409454</v>
      </c>
      <c r="K97" s="132" t="n">
        <f aca="false">L97+M97+E97</f>
        <v>1028.05</v>
      </c>
      <c r="L97" s="132" t="n">
        <f aca="false">F97*1163</f>
        <v>0</v>
      </c>
      <c r="M97" s="132" t="n">
        <f aca="false">G97*9.5</f>
        <v>0</v>
      </c>
      <c r="N97" s="19"/>
      <c r="O97" s="20"/>
      <c r="P97" s="21"/>
    </row>
    <row r="98" customFormat="false" ht="15" hidden="false" customHeight="false" outlineLevel="0" collapsed="false">
      <c r="A98" s="129" t="n">
        <v>36</v>
      </c>
      <c r="B98" s="91" t="s">
        <v>104</v>
      </c>
      <c r="C98" s="130" t="n">
        <v>627</v>
      </c>
      <c r="D98" s="130" t="n">
        <v>9508</v>
      </c>
      <c r="E98" s="26" t="n">
        <v>9394.39</v>
      </c>
      <c r="F98" s="26"/>
      <c r="G98" s="168"/>
      <c r="H98" s="26" t="n">
        <v>187.32</v>
      </c>
      <c r="I98" s="26" t="n">
        <v>58.14</v>
      </c>
      <c r="J98" s="131" t="n">
        <f aca="false">K98/D98</f>
        <v>0.988051114850652</v>
      </c>
      <c r="K98" s="132" t="n">
        <f aca="false">L98+M98+E98</f>
        <v>9394.39</v>
      </c>
      <c r="L98" s="132" t="n">
        <f aca="false">F98*1163</f>
        <v>0</v>
      </c>
      <c r="M98" s="132" t="n">
        <f aca="false">G98*9.5</f>
        <v>0</v>
      </c>
      <c r="N98" s="19"/>
      <c r="O98" s="20"/>
      <c r="P98" s="21"/>
    </row>
    <row r="99" customFormat="false" ht="15" hidden="false" customHeight="false" outlineLevel="0" collapsed="false">
      <c r="A99" s="129" t="n">
        <v>37</v>
      </c>
      <c r="B99" s="91" t="s">
        <v>105</v>
      </c>
      <c r="C99" s="130" t="n">
        <v>527</v>
      </c>
      <c r="D99" s="130" t="n">
        <v>5073</v>
      </c>
      <c r="E99" s="26" t="n">
        <v>1012.92</v>
      </c>
      <c r="F99" s="168"/>
      <c r="G99" s="168"/>
      <c r="H99" s="26" t="n">
        <v>57.64</v>
      </c>
      <c r="I99" s="168"/>
      <c r="J99" s="131" t="n">
        <f aca="false">K99/D99</f>
        <v>0.19966883500887</v>
      </c>
      <c r="K99" s="132" t="n">
        <f aca="false">L99+M99+E99</f>
        <v>1012.92</v>
      </c>
      <c r="L99" s="132" t="n">
        <f aca="false">F99*1163</f>
        <v>0</v>
      </c>
      <c r="M99" s="132" t="n">
        <f aca="false">G99*9.5</f>
        <v>0</v>
      </c>
      <c r="N99" s="19"/>
      <c r="O99" s="20"/>
      <c r="P99" s="21"/>
    </row>
    <row r="100" customFormat="false" ht="15" hidden="false" customHeight="false" outlineLevel="0" collapsed="false">
      <c r="A100" s="129" t="n">
        <v>38</v>
      </c>
      <c r="B100" s="91" t="s">
        <v>106</v>
      </c>
      <c r="C100" s="130" t="n">
        <v>1702</v>
      </c>
      <c r="D100" s="130" t="n">
        <v>8678</v>
      </c>
      <c r="E100" s="26" t="n">
        <v>2187.87</v>
      </c>
      <c r="F100" s="26"/>
      <c r="G100" s="168"/>
      <c r="H100" s="26" t="n">
        <v>146.88</v>
      </c>
      <c r="I100" s="168"/>
      <c r="J100" s="131" t="n">
        <f aca="false">K100/D100</f>
        <v>0.252116847199816</v>
      </c>
      <c r="K100" s="132" t="n">
        <f aca="false">L100+M100+E100</f>
        <v>2187.87</v>
      </c>
      <c r="L100" s="132" t="n">
        <f aca="false">F100*1163</f>
        <v>0</v>
      </c>
      <c r="M100" s="132" t="n">
        <f aca="false">G100*9.5</f>
        <v>0</v>
      </c>
      <c r="N100" s="19"/>
      <c r="O100" s="20"/>
      <c r="P100" s="21"/>
    </row>
    <row r="101" customFormat="false" ht="15" hidden="false" customHeight="false" outlineLevel="0" collapsed="false">
      <c r="A101" s="129" t="n">
        <v>39</v>
      </c>
      <c r="B101" s="91" t="s">
        <v>107</v>
      </c>
      <c r="C101" s="130" t="n">
        <v>667</v>
      </c>
      <c r="D101" s="130" t="n">
        <v>10267.3</v>
      </c>
      <c r="E101" s="26" t="n">
        <v>2377.35</v>
      </c>
      <c r="F101" s="26"/>
      <c r="G101" s="168"/>
      <c r="H101" s="26" t="n">
        <v>146.81</v>
      </c>
      <c r="I101" s="26" t="n">
        <v>2.97</v>
      </c>
      <c r="J101" s="131" t="n">
        <f aca="false">K101/D101</f>
        <v>0.23154578126674</v>
      </c>
      <c r="K101" s="132" t="n">
        <f aca="false">L101+M101+E101</f>
        <v>2377.35</v>
      </c>
      <c r="L101" s="132" t="n">
        <f aca="false">F101*1163</f>
        <v>0</v>
      </c>
      <c r="M101" s="132" t="n">
        <f aca="false">G101*9.5</f>
        <v>0</v>
      </c>
      <c r="N101" s="19"/>
      <c r="O101" s="20"/>
      <c r="P101" s="21"/>
    </row>
    <row r="102" customFormat="false" ht="15" hidden="false" customHeight="false" outlineLevel="0" collapsed="false">
      <c r="A102" s="129" t="n">
        <v>40</v>
      </c>
      <c r="B102" s="91" t="s">
        <v>108</v>
      </c>
      <c r="C102" s="130" t="n">
        <v>1824</v>
      </c>
      <c r="D102" s="130" t="n">
        <v>14670</v>
      </c>
      <c r="E102" s="26" t="n">
        <v>5523.24</v>
      </c>
      <c r="F102" s="134"/>
      <c r="G102" s="168"/>
      <c r="H102" s="26" t="n">
        <v>288.28</v>
      </c>
      <c r="I102" s="26" t="n">
        <v>65.65</v>
      </c>
      <c r="J102" s="131" t="n">
        <f aca="false">K102/D102</f>
        <v>0.376498977505112</v>
      </c>
      <c r="K102" s="132" t="n">
        <f aca="false">L102+M102+E102</f>
        <v>5523.24</v>
      </c>
      <c r="L102" s="132" t="n">
        <f aca="false">F102*1163</f>
        <v>0</v>
      </c>
      <c r="M102" s="132" t="n">
        <f aca="false">G102*9.5</f>
        <v>0</v>
      </c>
      <c r="N102" s="19"/>
      <c r="O102" s="20"/>
      <c r="P102" s="21"/>
    </row>
    <row r="103" customFormat="false" ht="15" hidden="false" customHeight="false" outlineLevel="0" collapsed="false">
      <c r="A103" s="129" t="n">
        <v>41</v>
      </c>
      <c r="B103" s="91" t="s">
        <v>109</v>
      </c>
      <c r="C103" s="130" t="n">
        <v>101</v>
      </c>
      <c r="D103" s="130" t="n">
        <v>763</v>
      </c>
      <c r="E103" s="26" t="n">
        <v>813.81</v>
      </c>
      <c r="F103" s="198"/>
      <c r="G103" s="172"/>
      <c r="H103" s="168"/>
      <c r="I103" s="168"/>
      <c r="J103" s="131" t="n">
        <f aca="false">K103/D103</f>
        <v>1.06659239842726</v>
      </c>
      <c r="K103" s="132" t="n">
        <f aca="false">L103+M103+E103</f>
        <v>813.81</v>
      </c>
      <c r="L103" s="132" t="n">
        <f aca="false">F103*1163</f>
        <v>0</v>
      </c>
      <c r="M103" s="132" t="n">
        <f aca="false">G103*9.5</f>
        <v>0</v>
      </c>
      <c r="N103" s="19"/>
      <c r="O103" s="20"/>
      <c r="P103" s="21"/>
    </row>
    <row r="104" customFormat="false" ht="15" hidden="false" customHeight="false" outlineLevel="0" collapsed="false">
      <c r="A104" s="129" t="n">
        <v>42</v>
      </c>
      <c r="B104" s="91" t="s">
        <v>110</v>
      </c>
      <c r="C104" s="130" t="n">
        <v>57</v>
      </c>
      <c r="D104" s="130" t="n">
        <v>626</v>
      </c>
      <c r="E104" s="26" t="n">
        <v>1121.21</v>
      </c>
      <c r="F104" s="198"/>
      <c r="G104" s="168"/>
      <c r="H104" s="26" t="n">
        <v>12.25</v>
      </c>
      <c r="I104" s="168"/>
      <c r="J104" s="131" t="n">
        <f aca="false">K104/D104</f>
        <v>1.79107028753994</v>
      </c>
      <c r="K104" s="132" t="n">
        <f aca="false">L104+M104+E104</f>
        <v>1121.21</v>
      </c>
      <c r="L104" s="132" t="n">
        <f aca="false">F104*1163</f>
        <v>0</v>
      </c>
      <c r="M104" s="132" t="n">
        <f aca="false">G104*9.5</f>
        <v>0</v>
      </c>
      <c r="N104" s="19"/>
      <c r="O104" s="20"/>
      <c r="P104" s="21"/>
    </row>
    <row r="105" customFormat="false" ht="15" hidden="false" customHeight="false" outlineLevel="0" collapsed="false">
      <c r="A105" s="129" t="n">
        <v>43</v>
      </c>
      <c r="B105" s="91" t="s">
        <v>111</v>
      </c>
      <c r="C105" s="130" t="n">
        <v>163</v>
      </c>
      <c r="D105" s="130" t="n">
        <v>1947.3</v>
      </c>
      <c r="E105" s="26" t="n">
        <v>1922.16</v>
      </c>
      <c r="F105" s="168"/>
      <c r="G105" s="172"/>
      <c r="H105" s="26" t="n">
        <v>6.21</v>
      </c>
      <c r="I105" s="168"/>
      <c r="J105" s="131" t="n">
        <f aca="false">K105/D105</f>
        <v>0.987089816669234</v>
      </c>
      <c r="K105" s="132" t="n">
        <f aca="false">L105+M105+E105</f>
        <v>1922.16</v>
      </c>
      <c r="L105" s="132" t="n">
        <f aca="false">F105*1193</f>
        <v>0</v>
      </c>
      <c r="M105" s="132" t="n">
        <f aca="false">G105*9.5</f>
        <v>0</v>
      </c>
      <c r="N105" s="19"/>
      <c r="O105" s="20"/>
      <c r="P105" s="21"/>
    </row>
    <row r="106" customFormat="false" ht="27" hidden="false" customHeight="true" outlineLevel="0" collapsed="false">
      <c r="A106" s="129" t="n">
        <v>44</v>
      </c>
      <c r="B106" s="91" t="s">
        <v>112</v>
      </c>
      <c r="C106" s="130" t="n">
        <v>310</v>
      </c>
      <c r="D106" s="130" t="n">
        <v>1443</v>
      </c>
      <c r="E106" s="26" t="n">
        <v>297.47</v>
      </c>
      <c r="F106" s="198"/>
      <c r="G106" s="168"/>
      <c r="H106" s="168"/>
      <c r="I106" s="168"/>
      <c r="J106" s="131" t="n">
        <f aca="false">K106/D106</f>
        <v>0.206146916146916</v>
      </c>
      <c r="K106" s="132" t="n">
        <f aca="false">L106+M106+E106</f>
        <v>297.47</v>
      </c>
      <c r="L106" s="132" t="n">
        <f aca="false">F106*1163</f>
        <v>0</v>
      </c>
      <c r="M106" s="132" t="n">
        <f aca="false">G106*9.5</f>
        <v>0</v>
      </c>
      <c r="N106" s="19"/>
      <c r="O106" s="20"/>
      <c r="P106" s="21"/>
    </row>
    <row r="107" customFormat="false" ht="15" hidden="false" customHeight="false" outlineLevel="0" collapsed="false">
      <c r="A107" s="129" t="n">
        <v>45</v>
      </c>
      <c r="B107" s="91" t="s">
        <v>113</v>
      </c>
      <c r="C107" s="130" t="n">
        <v>26</v>
      </c>
      <c r="D107" s="130" t="n">
        <v>154.34</v>
      </c>
      <c r="E107" s="26" t="n">
        <v>52.75</v>
      </c>
      <c r="F107" s="172"/>
      <c r="G107" s="168"/>
      <c r="H107" s="168"/>
      <c r="I107" s="168"/>
      <c r="J107" s="131" t="n">
        <f aca="false">K107/D107</f>
        <v>0.341777892963587</v>
      </c>
      <c r="K107" s="132" t="n">
        <f aca="false">L107+M107+E107</f>
        <v>52.75</v>
      </c>
      <c r="L107" s="132" t="n">
        <f aca="false">F107*1163</f>
        <v>0</v>
      </c>
      <c r="M107" s="132" t="n">
        <f aca="false">G107*9.5</f>
        <v>0</v>
      </c>
      <c r="N107" s="19"/>
      <c r="O107" s="20"/>
      <c r="P107" s="21"/>
    </row>
    <row r="108" customFormat="false" ht="15" hidden="false" customHeight="false" outlineLevel="0" collapsed="false">
      <c r="A108" s="143"/>
      <c r="B108" s="138" t="s">
        <v>66</v>
      </c>
      <c r="C108" s="139" t="n">
        <f aca="false">SUM(C63:C107)</f>
        <v>37813</v>
      </c>
      <c r="D108" s="139" t="n">
        <f aca="false">SUM(D63:D107)</f>
        <v>212648.83</v>
      </c>
      <c r="E108" s="140" t="n">
        <f aca="false">SUM(E63:E107)</f>
        <v>104035.18</v>
      </c>
      <c r="F108" s="140" t="n">
        <f aca="false">SUM(F63:F107)</f>
        <v>0</v>
      </c>
      <c r="G108" s="140" t="n">
        <f aca="false">SUM(G63:G107)</f>
        <v>1382.75</v>
      </c>
      <c r="H108" s="140" t="n">
        <f aca="false">SUM(H63:H107)</f>
        <v>3880.29</v>
      </c>
      <c r="I108" s="140" t="n">
        <f aca="false">SUM(I63:I107)</f>
        <v>456.25</v>
      </c>
      <c r="J108" s="141"/>
      <c r="K108" s="142"/>
      <c r="L108" s="142"/>
      <c r="M108" s="142"/>
      <c r="O108" s="20"/>
    </row>
    <row r="109" customFormat="false" ht="15" hidden="false" customHeight="false" outlineLevel="0" collapsed="false">
      <c r="A109" s="143"/>
      <c r="B109" s="138" t="s">
        <v>67</v>
      </c>
      <c r="C109" s="139"/>
      <c r="D109" s="139"/>
      <c r="E109" s="140"/>
      <c r="F109" s="140"/>
      <c r="G109" s="140"/>
      <c r="H109" s="140"/>
      <c r="I109" s="140"/>
      <c r="J109" s="152" t="n">
        <f aca="false">SUM(J63:J107)/45</f>
        <v>1.39239735940861</v>
      </c>
      <c r="K109" s="142"/>
      <c r="L109" s="142"/>
      <c r="M109" s="142"/>
      <c r="O109" s="20"/>
    </row>
    <row r="110" customFormat="false" ht="15" hidden="false" customHeight="false" outlineLevel="0" collapsed="false">
      <c r="A110" s="143"/>
      <c r="B110" s="143" t="s">
        <v>114</v>
      </c>
      <c r="C110" s="143"/>
      <c r="D110" s="143"/>
      <c r="E110" s="153" t="n">
        <f aca="false">E56+E108</f>
        <v>259057.68</v>
      </c>
      <c r="F110" s="153" t="n">
        <f aca="false">F56+F108</f>
        <v>3.04</v>
      </c>
      <c r="G110" s="153" t="n">
        <f aca="false">G56+G108</f>
        <v>1779.46</v>
      </c>
      <c r="H110" s="153" t="n">
        <f aca="false">H56+H108</f>
        <v>8945.78</v>
      </c>
      <c r="I110" s="153" t="n">
        <f aca="false">I56+I108</f>
        <v>1970.19</v>
      </c>
      <c r="J110" s="143"/>
      <c r="K110" s="143"/>
      <c r="L110" s="143"/>
      <c r="M110" s="143"/>
      <c r="O110" s="20"/>
    </row>
    <row r="111" customFormat="false" ht="15" hidden="true" customHeight="false" outlineLevel="0" collapsed="false">
      <c r="A111" s="154"/>
      <c r="B111" s="155"/>
      <c r="C111" s="156"/>
      <c r="D111" s="156"/>
      <c r="E111" s="157"/>
      <c r="F111" s="157"/>
      <c r="G111" s="157"/>
      <c r="H111" s="157"/>
      <c r="I111" s="157"/>
      <c r="J111" s="158"/>
      <c r="K111" s="159"/>
      <c r="L111" s="159"/>
      <c r="M111" s="159"/>
      <c r="O111" s="20"/>
    </row>
    <row r="112" customFormat="false" ht="15" hidden="true" customHeight="false" outlineLevel="0" collapsed="false">
      <c r="A112" s="154"/>
      <c r="B112" s="155"/>
      <c r="C112" s="156"/>
      <c r="D112" s="156"/>
      <c r="E112" s="157"/>
      <c r="F112" s="157"/>
      <c r="G112" s="157"/>
      <c r="H112" s="157"/>
      <c r="I112" s="157"/>
      <c r="J112" s="158"/>
      <c r="K112" s="159"/>
      <c r="L112" s="159"/>
      <c r="M112" s="159"/>
      <c r="O112" s="20"/>
    </row>
    <row r="113" customFormat="false" ht="15" hidden="true" customHeight="false" outlineLevel="0" collapsed="false">
      <c r="A113" s="154"/>
      <c r="B113" s="155"/>
      <c r="C113" s="156"/>
      <c r="D113" s="156"/>
      <c r="E113" s="157"/>
      <c r="F113" s="157"/>
      <c r="G113" s="157"/>
      <c r="H113" s="157"/>
      <c r="I113" s="157"/>
      <c r="J113" s="158"/>
      <c r="K113" s="159"/>
      <c r="L113" s="159"/>
      <c r="M113" s="159"/>
      <c r="O113" s="20"/>
    </row>
    <row r="114" customFormat="false" ht="15" hidden="true" customHeight="false" outlineLevel="0" collapsed="false">
      <c r="A114" s="154"/>
      <c r="B114" s="155"/>
      <c r="C114" s="156"/>
      <c r="D114" s="156"/>
      <c r="E114" s="157"/>
      <c r="F114" s="157"/>
      <c r="G114" s="157"/>
      <c r="H114" s="157"/>
      <c r="I114" s="157"/>
      <c r="J114" s="158"/>
      <c r="K114" s="159"/>
      <c r="L114" s="159"/>
      <c r="M114" s="159"/>
      <c r="O114" s="20"/>
    </row>
    <row r="115" customFormat="false" ht="15" hidden="false" customHeight="false" outlineLevel="0" collapsed="false">
      <c r="A115" s="154"/>
      <c r="B115" s="155"/>
      <c r="C115" s="156"/>
      <c r="D115" s="156"/>
      <c r="E115" s="157"/>
      <c r="F115" s="157"/>
      <c r="G115" s="157"/>
      <c r="H115" s="157"/>
      <c r="I115" s="157"/>
      <c r="J115" s="158"/>
      <c r="K115" s="159"/>
      <c r="L115" s="159"/>
      <c r="M115" s="159"/>
      <c r="O115" s="20"/>
    </row>
    <row r="116" customFormat="false" ht="15" hidden="false" customHeight="false" outlineLevel="0" collapsed="false">
      <c r="A116" s="154"/>
      <c r="B116" s="155"/>
      <c r="C116" s="156"/>
      <c r="D116" s="156"/>
      <c r="E116" s="157"/>
      <c r="F116" s="157"/>
      <c r="G116" s="157"/>
      <c r="H116" s="157"/>
      <c r="I116" s="157"/>
      <c r="J116" s="158"/>
      <c r="K116" s="160"/>
      <c r="L116" s="159"/>
      <c r="M116" s="159"/>
      <c r="O116" s="20"/>
    </row>
    <row r="117" customFormat="false" ht="15" hidden="false" customHeight="false" outlineLevel="0" collapsed="false">
      <c r="A117" s="125"/>
      <c r="B117" s="125"/>
      <c r="C117" s="125"/>
      <c r="D117" s="125"/>
      <c r="E117" s="124"/>
      <c r="F117" s="124"/>
      <c r="G117" s="124"/>
      <c r="H117" s="124"/>
      <c r="I117" s="124"/>
      <c r="J117" s="124"/>
      <c r="K117" s="124"/>
      <c r="L117" s="124"/>
      <c r="M117" s="124"/>
      <c r="O117" s="20"/>
    </row>
    <row r="118" customFormat="false" ht="13.5" hidden="false" customHeight="true" outlineLevel="0" collapsed="false">
      <c r="A118" s="126" t="s">
        <v>1</v>
      </c>
      <c r="B118" s="127" t="s">
        <v>2</v>
      </c>
      <c r="C118" s="127" t="s">
        <v>3</v>
      </c>
      <c r="D118" s="127" t="s">
        <v>4</v>
      </c>
      <c r="E118" s="126" t="s">
        <v>5</v>
      </c>
      <c r="F118" s="126"/>
      <c r="G118" s="126"/>
      <c r="H118" s="126"/>
      <c r="I118" s="126"/>
      <c r="J118" s="127" t="s">
        <v>6</v>
      </c>
      <c r="K118" s="127" t="s">
        <v>7</v>
      </c>
      <c r="L118" s="127"/>
      <c r="M118" s="127"/>
      <c r="O118" s="20"/>
    </row>
    <row r="119" customFormat="false" ht="40.5" hidden="false" customHeight="true" outlineLevel="0" collapsed="false">
      <c r="A119" s="126"/>
      <c r="B119" s="127"/>
      <c r="C119" s="127"/>
      <c r="D119" s="127"/>
      <c r="E119" s="126" t="s">
        <v>8</v>
      </c>
      <c r="F119" s="126" t="s">
        <v>9</v>
      </c>
      <c r="G119" s="126" t="s">
        <v>10</v>
      </c>
      <c r="H119" s="126" t="s">
        <v>11</v>
      </c>
      <c r="I119" s="126" t="s">
        <v>12</v>
      </c>
      <c r="J119" s="127"/>
      <c r="K119" s="127" t="s">
        <v>13</v>
      </c>
      <c r="L119" s="127" t="s">
        <v>14</v>
      </c>
      <c r="M119" s="127" t="s">
        <v>15</v>
      </c>
      <c r="O119" s="20"/>
    </row>
    <row r="120" customFormat="false" ht="15" hidden="false" customHeight="false" outlineLevel="0" collapsed="false">
      <c r="A120" s="161" t="s">
        <v>115</v>
      </c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O120" s="20"/>
    </row>
    <row r="121" customFormat="false" ht="23.85" hidden="false" customHeight="false" outlineLevel="0" collapsed="false">
      <c r="A121" s="162" t="n">
        <v>1</v>
      </c>
      <c r="B121" s="91" t="s">
        <v>116</v>
      </c>
      <c r="C121" s="92" t="n">
        <v>14</v>
      </c>
      <c r="D121" s="163" t="n">
        <v>31</v>
      </c>
      <c r="E121" s="74" t="n">
        <v>0</v>
      </c>
      <c r="F121" s="81"/>
      <c r="G121" s="169"/>
      <c r="H121" s="81"/>
      <c r="I121" s="81"/>
      <c r="J121" s="164" t="n">
        <f aca="false">K121/D121</f>
        <v>0</v>
      </c>
      <c r="K121" s="165" t="n">
        <f aca="false">L121+M121+E121</f>
        <v>0</v>
      </c>
      <c r="L121" s="165" t="n">
        <f aca="false">F121*1163</f>
        <v>0</v>
      </c>
      <c r="M121" s="165" t="n">
        <f aca="false">G121*9.5</f>
        <v>0</v>
      </c>
      <c r="O121" s="20"/>
    </row>
    <row r="122" customFormat="false" ht="23.85" hidden="false" customHeight="false" outlineLevel="0" collapsed="false">
      <c r="A122" s="162" t="n">
        <v>2</v>
      </c>
      <c r="B122" s="91" t="s">
        <v>117</v>
      </c>
      <c r="C122" s="92" t="n">
        <v>20</v>
      </c>
      <c r="D122" s="163" t="n">
        <v>91.3</v>
      </c>
      <c r="E122" s="74" t="n">
        <v>415.36</v>
      </c>
      <c r="F122" s="81"/>
      <c r="G122" s="74"/>
      <c r="H122" s="81"/>
      <c r="I122" s="81"/>
      <c r="J122" s="166" t="n">
        <f aca="false">K122/D122</f>
        <v>4.54939759036145</v>
      </c>
      <c r="K122" s="165" t="n">
        <f aca="false">L122+M122+E122</f>
        <v>415.36</v>
      </c>
      <c r="L122" s="165" t="n">
        <f aca="false">F122*1163</f>
        <v>0</v>
      </c>
      <c r="M122" s="165" t="n">
        <f aca="false">G122*9.5</f>
        <v>0</v>
      </c>
      <c r="O122" s="20"/>
    </row>
    <row r="123" customFormat="false" ht="23.85" hidden="false" customHeight="false" outlineLevel="0" collapsed="false">
      <c r="A123" s="162" t="n">
        <v>3</v>
      </c>
      <c r="B123" s="91" t="s">
        <v>118</v>
      </c>
      <c r="C123" s="167"/>
      <c r="D123" s="92" t="n">
        <v>537.4</v>
      </c>
      <c r="E123" s="74" t="n">
        <v>1704.2</v>
      </c>
      <c r="F123" s="74"/>
      <c r="G123" s="81"/>
      <c r="H123" s="74" t="n">
        <v>27.39</v>
      </c>
      <c r="I123" s="81"/>
      <c r="J123" s="166" t="n">
        <f aca="false">K123/D123</f>
        <v>3.17119464086342</v>
      </c>
      <c r="K123" s="165" t="n">
        <f aca="false">L123+M123+E123</f>
        <v>1704.2</v>
      </c>
      <c r="L123" s="165" t="n">
        <f aca="false">F123*1163</f>
        <v>0</v>
      </c>
      <c r="M123" s="165" t="n">
        <f aca="false">G123*9.5</f>
        <v>0</v>
      </c>
      <c r="O123" s="20"/>
    </row>
    <row r="124" customFormat="false" ht="23.85" hidden="false" customHeight="false" outlineLevel="0" collapsed="false">
      <c r="A124" s="162" t="n">
        <v>4</v>
      </c>
      <c r="B124" s="91" t="s">
        <v>119</v>
      </c>
      <c r="C124" s="92" t="n">
        <v>700</v>
      </c>
      <c r="D124" s="163" t="n">
        <v>679</v>
      </c>
      <c r="E124" s="74" t="n">
        <v>1012.69</v>
      </c>
      <c r="F124" s="81"/>
      <c r="G124" s="169"/>
      <c r="H124" s="81"/>
      <c r="I124" s="81"/>
      <c r="J124" s="166" t="n">
        <f aca="false">K124/D124</f>
        <v>1.49144329896907</v>
      </c>
      <c r="K124" s="165" t="n">
        <f aca="false">L124+M124+E124</f>
        <v>1012.69</v>
      </c>
      <c r="L124" s="165" t="n">
        <f aca="false">F124*1163</f>
        <v>0</v>
      </c>
      <c r="M124" s="165" t="n">
        <f aca="false">G124*9.5</f>
        <v>0</v>
      </c>
      <c r="O124" s="20"/>
    </row>
    <row r="125" customFormat="false" ht="23.85" hidden="false" customHeight="false" outlineLevel="0" collapsed="false">
      <c r="A125" s="162" t="n">
        <v>5</v>
      </c>
      <c r="B125" s="91" t="s">
        <v>120</v>
      </c>
      <c r="C125" s="92" t="n">
        <v>100</v>
      </c>
      <c r="D125" s="92" t="n">
        <v>2559.4</v>
      </c>
      <c r="E125" s="74" t="n">
        <v>11411.16</v>
      </c>
      <c r="F125" s="74"/>
      <c r="G125" s="168"/>
      <c r="H125" s="74" t="n">
        <v>111.82</v>
      </c>
      <c r="I125" s="81"/>
      <c r="J125" s="166" t="n">
        <f aca="false">K125/D125</f>
        <v>4.45852934281472</v>
      </c>
      <c r="K125" s="165" t="n">
        <f aca="false">L125+M125+E125</f>
        <v>11411.16</v>
      </c>
      <c r="L125" s="165" t="n">
        <f aca="false">F125*1163</f>
        <v>0</v>
      </c>
      <c r="M125" s="165" t="n">
        <f aca="false">G125*9.5</f>
        <v>0</v>
      </c>
      <c r="O125" s="20"/>
    </row>
    <row r="126" customFormat="false" ht="23.85" hidden="false" customHeight="false" outlineLevel="0" collapsed="false">
      <c r="A126" s="162" t="n">
        <v>6</v>
      </c>
      <c r="B126" s="91" t="s">
        <v>121</v>
      </c>
      <c r="C126" s="92" t="n">
        <v>30</v>
      </c>
      <c r="D126" s="163" t="n">
        <v>137.5</v>
      </c>
      <c r="E126" s="74" t="n">
        <v>401.88</v>
      </c>
      <c r="F126" s="81"/>
      <c r="G126" s="169"/>
      <c r="H126" s="81"/>
      <c r="I126" s="81"/>
      <c r="J126" s="166" t="n">
        <f aca="false">K126/D126</f>
        <v>2.92276363636364</v>
      </c>
      <c r="K126" s="165" t="n">
        <f aca="false">L126+M126+E126</f>
        <v>401.88</v>
      </c>
      <c r="L126" s="165" t="n">
        <f aca="false">F126*1163</f>
        <v>0</v>
      </c>
      <c r="M126" s="165" t="n">
        <f aca="false">G126*9.5</f>
        <v>0</v>
      </c>
      <c r="O126" s="20"/>
    </row>
    <row r="127" customFormat="false" ht="23.85" hidden="false" customHeight="false" outlineLevel="0" collapsed="false">
      <c r="A127" s="162" t="n">
        <v>7</v>
      </c>
      <c r="B127" s="91" t="s">
        <v>122</v>
      </c>
      <c r="C127" s="92" t="n">
        <v>49</v>
      </c>
      <c r="D127" s="163" t="n">
        <v>675.6</v>
      </c>
      <c r="E127" s="74" t="n">
        <v>5555.94</v>
      </c>
      <c r="F127" s="168"/>
      <c r="G127" s="169"/>
      <c r="H127" s="74" t="n">
        <v>47.52</v>
      </c>
      <c r="I127" s="81"/>
      <c r="J127" s="166" t="n">
        <f aca="false">K127/D127</f>
        <v>8.22371225577265</v>
      </c>
      <c r="K127" s="165" t="n">
        <f aca="false">L127+M127+E127</f>
        <v>5555.94</v>
      </c>
      <c r="L127" s="165" t="n">
        <f aca="false">F127*1163</f>
        <v>0</v>
      </c>
      <c r="M127" s="165" t="n">
        <f aca="false">G127*9.5</f>
        <v>0</v>
      </c>
      <c r="O127" s="20"/>
    </row>
    <row r="128" customFormat="false" ht="23.85" hidden="false" customHeight="false" outlineLevel="0" collapsed="false">
      <c r="A128" s="162" t="n">
        <v>8</v>
      </c>
      <c r="B128" s="91" t="s">
        <v>123</v>
      </c>
      <c r="C128" s="92" t="n">
        <v>200</v>
      </c>
      <c r="D128" s="163" t="n">
        <v>1185.9</v>
      </c>
      <c r="E128" s="74" t="n">
        <v>2626.48</v>
      </c>
      <c r="F128" s="81"/>
      <c r="G128" s="74" t="n">
        <v>110.99</v>
      </c>
      <c r="H128" s="74" t="n">
        <v>56.51</v>
      </c>
      <c r="I128" s="81"/>
      <c r="J128" s="166" t="n">
        <f aca="false">K128/D128</f>
        <v>3.10387469432499</v>
      </c>
      <c r="K128" s="165" t="n">
        <f aca="false">L128+M128+E128</f>
        <v>3680.885</v>
      </c>
      <c r="L128" s="165" t="n">
        <f aca="false">F128*1163</f>
        <v>0</v>
      </c>
      <c r="M128" s="165" t="n">
        <f aca="false">G128*9.5</f>
        <v>1054.405</v>
      </c>
      <c r="O128" s="20"/>
    </row>
    <row r="129" customFormat="false" ht="15" hidden="false" customHeight="false" outlineLevel="0" collapsed="false">
      <c r="A129" s="162" t="n">
        <v>9</v>
      </c>
      <c r="B129" s="91" t="s">
        <v>124</v>
      </c>
      <c r="C129" s="92" t="n">
        <v>60</v>
      </c>
      <c r="D129" s="163" t="n">
        <v>938</v>
      </c>
      <c r="E129" s="74" t="n">
        <v>1516.16</v>
      </c>
      <c r="F129" s="81"/>
      <c r="G129" s="74"/>
      <c r="H129" s="74" t="n">
        <v>31.81</v>
      </c>
      <c r="I129" s="81"/>
      <c r="J129" s="166" t="n">
        <f aca="false">K129/D129</f>
        <v>1.61637526652452</v>
      </c>
      <c r="K129" s="165" t="n">
        <f aca="false">L129+M129+E129</f>
        <v>1516.16</v>
      </c>
      <c r="L129" s="165" t="n">
        <f aca="false">F129*1163</f>
        <v>0</v>
      </c>
      <c r="M129" s="165" t="n">
        <f aca="false">G129*9.5</f>
        <v>0</v>
      </c>
      <c r="O129" s="20"/>
    </row>
    <row r="130" customFormat="false" ht="23.85" hidden="false" customHeight="false" outlineLevel="0" collapsed="false">
      <c r="A130" s="162" t="n">
        <v>10</v>
      </c>
      <c r="B130" s="91" t="s">
        <v>125</v>
      </c>
      <c r="C130" s="92" t="n">
        <v>20</v>
      </c>
      <c r="D130" s="163" t="n">
        <v>552</v>
      </c>
      <c r="E130" s="74" t="n">
        <v>520.97</v>
      </c>
      <c r="F130" s="81"/>
      <c r="G130" s="74"/>
      <c r="H130" s="81"/>
      <c r="I130" s="81"/>
      <c r="J130" s="166" t="n">
        <f aca="false">K130/D130</f>
        <v>0.943786231884058</v>
      </c>
      <c r="K130" s="165" t="n">
        <f aca="false">L130+M130+E130</f>
        <v>520.97</v>
      </c>
      <c r="L130" s="165" t="n">
        <f aca="false">F130*1163</f>
        <v>0</v>
      </c>
      <c r="M130" s="165" t="n">
        <f aca="false">G130*9.5</f>
        <v>0</v>
      </c>
      <c r="O130" s="20"/>
    </row>
    <row r="131" customFormat="false" ht="23.85" hidden="false" customHeight="false" outlineLevel="0" collapsed="false">
      <c r="A131" s="162" t="n">
        <v>11</v>
      </c>
      <c r="B131" s="91" t="s">
        <v>126</v>
      </c>
      <c r="C131" s="92" t="n">
        <v>158</v>
      </c>
      <c r="D131" s="163" t="n">
        <v>1599.27</v>
      </c>
      <c r="E131" s="74" t="n">
        <v>4127.89</v>
      </c>
      <c r="F131" s="169"/>
      <c r="G131" s="168"/>
      <c r="H131" s="74" t="n">
        <v>46.15</v>
      </c>
      <c r="I131" s="81"/>
      <c r="J131" s="166" t="n">
        <f aca="false">K131/D131</f>
        <v>2.58110888092692</v>
      </c>
      <c r="K131" s="165" t="n">
        <f aca="false">L131+M131+E131</f>
        <v>4127.89</v>
      </c>
      <c r="L131" s="165" t="n">
        <f aca="false">F131*1163</f>
        <v>0</v>
      </c>
      <c r="M131" s="165" t="n">
        <f aca="false">G131*9.5</f>
        <v>0</v>
      </c>
      <c r="O131" s="20"/>
    </row>
    <row r="132" customFormat="false" ht="15" hidden="false" customHeight="false" outlineLevel="0" collapsed="false">
      <c r="A132" s="162" t="n">
        <v>12</v>
      </c>
      <c r="B132" s="91" t="s">
        <v>127</v>
      </c>
      <c r="C132" s="92" t="n">
        <v>1060</v>
      </c>
      <c r="D132" s="163" t="n">
        <v>1559.27</v>
      </c>
      <c r="E132" s="74" t="n">
        <v>2410.32</v>
      </c>
      <c r="F132" s="81"/>
      <c r="G132" s="169"/>
      <c r="H132" s="74" t="n">
        <v>71.86</v>
      </c>
      <c r="I132" s="81"/>
      <c r="J132" s="166" t="n">
        <f aca="false">K132/D132</f>
        <v>1.54580027833538</v>
      </c>
      <c r="K132" s="165" t="n">
        <f aca="false">L132+M132+E132</f>
        <v>2410.32</v>
      </c>
      <c r="L132" s="165" t="n">
        <f aca="false">F132*1163</f>
        <v>0</v>
      </c>
      <c r="M132" s="165" t="n">
        <f aca="false">G132*9.5</f>
        <v>0</v>
      </c>
      <c r="O132" s="20"/>
    </row>
    <row r="133" customFormat="false" ht="23.85" hidden="false" customHeight="false" outlineLevel="0" collapsed="false">
      <c r="A133" s="162" t="n">
        <v>13</v>
      </c>
      <c r="B133" s="91" t="s">
        <v>128</v>
      </c>
      <c r="C133" s="92"/>
      <c r="D133" s="163" t="n">
        <v>127.8</v>
      </c>
      <c r="E133" s="74" t="n">
        <v>510.43</v>
      </c>
      <c r="F133" s="81"/>
      <c r="G133" s="169"/>
      <c r="H133" s="69" t="n">
        <v>4</v>
      </c>
      <c r="I133" s="81"/>
      <c r="J133" s="166" t="n">
        <f aca="false">K133/D133</f>
        <v>3.99397496087637</v>
      </c>
      <c r="K133" s="165" t="n">
        <f aca="false">L133+M133+E133</f>
        <v>510.43</v>
      </c>
      <c r="L133" s="165" t="n">
        <f aca="false">F133*1163</f>
        <v>0</v>
      </c>
      <c r="M133" s="165" t="n">
        <f aca="false">G133*9.5</f>
        <v>0</v>
      </c>
      <c r="O133" s="20"/>
    </row>
    <row r="134" customFormat="false" ht="15" hidden="false" customHeight="false" outlineLevel="0" collapsed="false">
      <c r="A134" s="162" t="n">
        <v>14</v>
      </c>
      <c r="B134" s="91" t="s">
        <v>129</v>
      </c>
      <c r="C134" s="170"/>
      <c r="D134" s="171" t="n">
        <v>606.3</v>
      </c>
      <c r="E134" s="74" t="n">
        <v>5629.04</v>
      </c>
      <c r="F134" s="172"/>
      <c r="G134" s="81"/>
      <c r="H134" s="74" t="n">
        <v>23.31</v>
      </c>
      <c r="I134" s="81"/>
      <c r="J134" s="166" t="n">
        <f aca="false">K134/D134</f>
        <v>9.28424872175491</v>
      </c>
      <c r="K134" s="165" t="n">
        <f aca="false">L134+M134+E134</f>
        <v>5629.04</v>
      </c>
      <c r="L134" s="165" t="n">
        <f aca="false">F134*1163</f>
        <v>0</v>
      </c>
      <c r="M134" s="165" t="n">
        <f aca="false">G134*9.5</f>
        <v>0</v>
      </c>
      <c r="O134" s="20"/>
    </row>
    <row r="135" customFormat="false" ht="15" hidden="false" customHeight="false" outlineLevel="0" collapsed="false">
      <c r="A135" s="162" t="n">
        <v>15</v>
      </c>
      <c r="B135" s="91" t="s">
        <v>130</v>
      </c>
      <c r="C135" s="92" t="n">
        <v>10</v>
      </c>
      <c r="D135" s="92" t="n">
        <v>712.92</v>
      </c>
      <c r="E135" s="74" t="n">
        <v>1007.77</v>
      </c>
      <c r="F135" s="81"/>
      <c r="G135" s="81"/>
      <c r="H135" s="74" t="n">
        <v>27</v>
      </c>
      <c r="I135" s="81"/>
      <c r="J135" s="166" t="n">
        <f aca="false">K135/D135</f>
        <v>1.41358076642541</v>
      </c>
      <c r="K135" s="165" t="n">
        <f aca="false">L135+M135+E135</f>
        <v>1007.77</v>
      </c>
      <c r="L135" s="165" t="n">
        <f aca="false">F135*1163</f>
        <v>0</v>
      </c>
      <c r="M135" s="165" t="n">
        <f aca="false">G135*9.5</f>
        <v>0</v>
      </c>
      <c r="O135" s="20"/>
    </row>
    <row r="136" customFormat="false" ht="23.85" hidden="false" customHeight="false" outlineLevel="0" collapsed="false">
      <c r="A136" s="162" t="n">
        <v>16</v>
      </c>
      <c r="B136" s="91" t="s">
        <v>131</v>
      </c>
      <c r="C136" s="92" t="n">
        <v>30</v>
      </c>
      <c r="D136" s="163" t="n">
        <v>350</v>
      </c>
      <c r="E136" s="74" t="n">
        <v>192.93</v>
      </c>
      <c r="F136" s="81"/>
      <c r="G136" s="169"/>
      <c r="H136" s="81"/>
      <c r="I136" s="81"/>
      <c r="J136" s="166" t="n">
        <f aca="false">K136/D136</f>
        <v>0.551228571428571</v>
      </c>
      <c r="K136" s="165" t="n">
        <f aca="false">L136+M136+E136</f>
        <v>192.93</v>
      </c>
      <c r="L136" s="165" t="n">
        <f aca="false">F136*1163</f>
        <v>0</v>
      </c>
      <c r="M136" s="165" t="n">
        <f aca="false">G136*9.5</f>
        <v>0</v>
      </c>
      <c r="O136" s="20"/>
    </row>
    <row r="137" customFormat="false" ht="23.85" hidden="false" customHeight="false" outlineLevel="0" collapsed="false">
      <c r="A137" s="162" t="n">
        <v>17</v>
      </c>
      <c r="B137" s="91" t="s">
        <v>132</v>
      </c>
      <c r="C137" s="92"/>
      <c r="D137" s="163" t="n">
        <v>1166.8</v>
      </c>
      <c r="E137" s="74" t="n">
        <v>7105.01</v>
      </c>
      <c r="F137" s="81"/>
      <c r="G137" s="169"/>
      <c r="H137" s="69" t="n">
        <v>10.47</v>
      </c>
      <c r="I137" s="81"/>
      <c r="J137" s="166" t="n">
        <f aca="false">K137/D137</f>
        <v>6.08931264998286</v>
      </c>
      <c r="K137" s="165" t="n">
        <f aca="false">L137+M137+E137</f>
        <v>7105.01</v>
      </c>
      <c r="L137" s="165" t="n">
        <f aca="false">F137*1163</f>
        <v>0</v>
      </c>
      <c r="M137" s="165" t="n">
        <f aca="false">G137*9.5</f>
        <v>0</v>
      </c>
      <c r="O137" s="20"/>
    </row>
    <row r="138" customFormat="false" ht="23.85" hidden="false" customHeight="false" outlineLevel="0" collapsed="false">
      <c r="A138" s="162" t="n">
        <v>18</v>
      </c>
      <c r="B138" s="146" t="s">
        <v>133</v>
      </c>
      <c r="C138" s="92"/>
      <c r="D138" s="163" t="n">
        <v>270.2</v>
      </c>
      <c r="E138" s="74" t="n">
        <v>157.17</v>
      </c>
      <c r="F138" s="81"/>
      <c r="G138" s="169"/>
      <c r="H138" s="69" t="n">
        <v>1</v>
      </c>
      <c r="I138" s="81"/>
      <c r="J138" s="166" t="n">
        <f aca="false">K138/D138</f>
        <v>0.581680236861584</v>
      </c>
      <c r="K138" s="165" t="n">
        <f aca="false">L138+M138+E138</f>
        <v>157.17</v>
      </c>
      <c r="L138" s="165" t="n">
        <f aca="false">F138*1163</f>
        <v>0</v>
      </c>
      <c r="M138" s="165" t="n">
        <f aca="false">G138*9.5</f>
        <v>0</v>
      </c>
      <c r="O138" s="20"/>
    </row>
    <row r="139" customFormat="false" ht="15" hidden="false" customHeight="false" outlineLevel="0" collapsed="false">
      <c r="A139" s="173"/>
      <c r="B139" s="174" t="s">
        <v>66</v>
      </c>
      <c r="C139" s="175" t="n">
        <f aca="false">SUM(C121:C138)</f>
        <v>2451</v>
      </c>
      <c r="D139" s="175" t="n">
        <f aca="false">SUM(D121:D138)</f>
        <v>13779.66</v>
      </c>
      <c r="E139" s="176" t="n">
        <f aca="false">SUM(E121:E138)</f>
        <v>46305.4</v>
      </c>
      <c r="F139" s="176" t="n">
        <f aca="false">SUM(F121:F138)</f>
        <v>0</v>
      </c>
      <c r="G139" s="176" t="n">
        <f aca="false">SUM(G121:G138)</f>
        <v>110.99</v>
      </c>
      <c r="H139" s="176" t="n">
        <f aca="false">SUM(H121:H138)</f>
        <v>458.84</v>
      </c>
      <c r="I139" s="176" t="n">
        <f aca="false">SUM(I121:I138)</f>
        <v>0</v>
      </c>
      <c r="J139" s="177"/>
      <c r="K139" s="177"/>
      <c r="L139" s="177"/>
      <c r="M139" s="178"/>
      <c r="O139" s="20"/>
    </row>
    <row r="140" customFormat="false" ht="15" hidden="false" customHeight="false" outlineLevel="0" collapsed="false">
      <c r="A140" s="173"/>
      <c r="B140" s="174" t="s">
        <v>67</v>
      </c>
      <c r="C140" s="175"/>
      <c r="D140" s="175"/>
      <c r="E140" s="176"/>
      <c r="F140" s="176"/>
      <c r="G140" s="176"/>
      <c r="H140" s="176"/>
      <c r="I140" s="178"/>
      <c r="J140" s="179" t="n">
        <f aca="false">SUM(J121:J138)/18</f>
        <v>3.14011177913725</v>
      </c>
      <c r="K140" s="178"/>
      <c r="L140" s="178"/>
      <c r="M140" s="178"/>
      <c r="O140" s="20"/>
    </row>
    <row r="141" customFormat="false" ht="15" hidden="false" customHeight="false" outlineLevel="0" collapsed="false">
      <c r="A141" s="125"/>
      <c r="B141" s="125"/>
      <c r="C141" s="125"/>
      <c r="D141" s="125"/>
      <c r="E141" s="124"/>
      <c r="F141" s="124"/>
      <c r="G141" s="124"/>
      <c r="H141" s="124"/>
      <c r="I141" s="124"/>
      <c r="J141" s="124"/>
      <c r="K141" s="124"/>
      <c r="L141" s="124"/>
      <c r="M141" s="124"/>
      <c r="O141" s="20"/>
    </row>
    <row r="142" customFormat="false" ht="15" hidden="false" customHeight="false" outlineLevel="0" collapsed="false">
      <c r="A142" s="125"/>
      <c r="B142" s="125"/>
      <c r="C142" s="125"/>
      <c r="D142" s="125"/>
      <c r="E142" s="124"/>
      <c r="F142" s="124"/>
      <c r="G142" s="124"/>
      <c r="H142" s="124"/>
      <c r="I142" s="124"/>
      <c r="J142" s="124"/>
      <c r="K142" s="124"/>
      <c r="L142" s="124"/>
      <c r="M142" s="124"/>
      <c r="O142" s="20"/>
    </row>
    <row r="143" customFormat="false" ht="13.5" hidden="false" customHeight="true" outlineLevel="0" collapsed="false">
      <c r="A143" s="126" t="s">
        <v>1</v>
      </c>
      <c r="B143" s="127" t="s">
        <v>2</v>
      </c>
      <c r="C143" s="127" t="s">
        <v>3</v>
      </c>
      <c r="D143" s="127" t="s">
        <v>4</v>
      </c>
      <c r="E143" s="126" t="s">
        <v>5</v>
      </c>
      <c r="F143" s="126"/>
      <c r="G143" s="126"/>
      <c r="H143" s="126"/>
      <c r="I143" s="126"/>
      <c r="J143" s="127" t="s">
        <v>6</v>
      </c>
      <c r="K143" s="127" t="s">
        <v>7</v>
      </c>
      <c r="L143" s="127"/>
      <c r="M143" s="127"/>
      <c r="O143" s="20"/>
    </row>
    <row r="144" customFormat="false" ht="45" hidden="false" customHeight="true" outlineLevel="0" collapsed="false">
      <c r="A144" s="126"/>
      <c r="B144" s="127"/>
      <c r="C144" s="127"/>
      <c r="D144" s="127"/>
      <c r="E144" s="126" t="s">
        <v>8</v>
      </c>
      <c r="F144" s="126" t="s">
        <v>9</v>
      </c>
      <c r="G144" s="126" t="s">
        <v>10</v>
      </c>
      <c r="H144" s="126" t="s">
        <v>11</v>
      </c>
      <c r="I144" s="126" t="s">
        <v>12</v>
      </c>
      <c r="J144" s="127"/>
      <c r="K144" s="127" t="s">
        <v>13</v>
      </c>
      <c r="L144" s="127" t="s">
        <v>14</v>
      </c>
      <c r="M144" s="127" t="s">
        <v>15</v>
      </c>
      <c r="O144" s="20"/>
    </row>
    <row r="145" customFormat="false" ht="15" hidden="false" customHeight="false" outlineLevel="0" collapsed="false">
      <c r="A145" s="161" t="s">
        <v>134</v>
      </c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O145" s="20"/>
    </row>
    <row r="146" customFormat="false" ht="35.05" hidden="false" customHeight="false" outlineLevel="0" collapsed="false">
      <c r="A146" s="180" t="n">
        <v>1</v>
      </c>
      <c r="B146" s="91" t="s">
        <v>135</v>
      </c>
      <c r="C146" s="92" t="n">
        <v>756</v>
      </c>
      <c r="D146" s="92" t="n">
        <v>5466</v>
      </c>
      <c r="E146" s="74" t="n">
        <v>7877.9</v>
      </c>
      <c r="F146" s="74"/>
      <c r="G146" s="81"/>
      <c r="H146" s="74" t="n">
        <v>176.43</v>
      </c>
      <c r="I146" s="81"/>
      <c r="J146" s="93" t="n">
        <f aca="false">K146/D146</f>
        <v>1.44125503110135</v>
      </c>
      <c r="K146" s="76" t="n">
        <f aca="false">L146+M146+E146</f>
        <v>7877.9</v>
      </c>
      <c r="L146" s="76" t="n">
        <f aca="false">F146*1163</f>
        <v>0</v>
      </c>
      <c r="M146" s="76" t="n">
        <f aca="false">G146*9.5</f>
        <v>0</v>
      </c>
      <c r="O146" s="20"/>
    </row>
    <row r="147" customFormat="false" ht="23.85" hidden="false" customHeight="false" outlineLevel="0" collapsed="false">
      <c r="A147" s="180" t="n">
        <v>2</v>
      </c>
      <c r="B147" s="94" t="s">
        <v>136</v>
      </c>
      <c r="C147" s="92" t="n">
        <v>810</v>
      </c>
      <c r="D147" s="92" t="n">
        <v>11225.1</v>
      </c>
      <c r="E147" s="74" t="n">
        <v>26115.84</v>
      </c>
      <c r="F147" s="74"/>
      <c r="G147" s="74" t="n">
        <v>4153.31</v>
      </c>
      <c r="H147" s="74" t="n">
        <v>763.34</v>
      </c>
      <c r="I147" s="81"/>
      <c r="J147" s="93" t="n">
        <f aca="false">K147/D147</f>
        <v>5.84157691245512</v>
      </c>
      <c r="K147" s="76" t="n">
        <f aca="false">L147+M147+E147</f>
        <v>65572.285</v>
      </c>
      <c r="L147" s="76" t="n">
        <f aca="false">F147*1163</f>
        <v>0</v>
      </c>
      <c r="M147" s="76" t="n">
        <f aca="false">G147*9.5</f>
        <v>39456.445</v>
      </c>
      <c r="O147" s="20"/>
    </row>
    <row r="148" customFormat="false" ht="23.85" hidden="false" customHeight="false" outlineLevel="0" collapsed="false">
      <c r="A148" s="180" t="n">
        <v>3</v>
      </c>
      <c r="B148" s="91" t="s">
        <v>137</v>
      </c>
      <c r="C148" s="92" t="n">
        <v>50</v>
      </c>
      <c r="D148" s="92" t="n">
        <v>391</v>
      </c>
      <c r="E148" s="74" t="n">
        <v>726.86</v>
      </c>
      <c r="F148" s="172"/>
      <c r="G148" s="69"/>
      <c r="H148" s="169"/>
      <c r="I148" s="169"/>
      <c r="J148" s="93" t="n">
        <f aca="false">K148/D148</f>
        <v>1.85897698209719</v>
      </c>
      <c r="K148" s="76" t="n">
        <f aca="false">L148+M148+E148</f>
        <v>726.86</v>
      </c>
      <c r="L148" s="76" t="n">
        <f aca="false">F148*1163</f>
        <v>0</v>
      </c>
      <c r="M148" s="76" t="n">
        <f aca="false">G148*9.5</f>
        <v>0</v>
      </c>
      <c r="O148" s="20"/>
    </row>
    <row r="149" customFormat="false" ht="23.85" hidden="false" customHeight="false" outlineLevel="0" collapsed="false">
      <c r="A149" s="180" t="n">
        <v>4</v>
      </c>
      <c r="B149" s="91" t="s">
        <v>138</v>
      </c>
      <c r="C149" s="92" t="n">
        <v>40</v>
      </c>
      <c r="D149" s="92" t="n">
        <v>193</v>
      </c>
      <c r="E149" s="74" t="n">
        <v>508.31</v>
      </c>
      <c r="F149" s="172"/>
      <c r="G149" s="69" t="n">
        <v>166.82</v>
      </c>
      <c r="H149" s="74" t="n">
        <v>2.4</v>
      </c>
      <c r="I149" s="169"/>
      <c r="J149" s="93" t="n">
        <f aca="false">K149/D149</f>
        <v>10.8450777202073</v>
      </c>
      <c r="K149" s="76" t="n">
        <f aca="false">L149+M149+E149</f>
        <v>2093.1</v>
      </c>
      <c r="L149" s="76" t="n">
        <f aca="false">F149*1163</f>
        <v>0</v>
      </c>
      <c r="M149" s="76" t="n">
        <f aca="false">G149*9.5</f>
        <v>1584.79</v>
      </c>
      <c r="O149" s="20"/>
    </row>
    <row r="150" customFormat="false" ht="35.05" hidden="false" customHeight="false" outlineLevel="0" collapsed="false">
      <c r="A150" s="180" t="n">
        <v>5</v>
      </c>
      <c r="B150" s="91" t="s">
        <v>139</v>
      </c>
      <c r="C150" s="95" t="n">
        <v>135</v>
      </c>
      <c r="D150" s="92" t="n">
        <v>845</v>
      </c>
      <c r="E150" s="74" t="n">
        <v>2537.62</v>
      </c>
      <c r="F150" s="74"/>
      <c r="G150" s="81"/>
      <c r="H150" s="74" t="n">
        <v>23.27</v>
      </c>
      <c r="I150" s="74" t="n">
        <v>7.88</v>
      </c>
      <c r="J150" s="93" t="n">
        <f aca="false">K150/D150</f>
        <v>3.00310059171598</v>
      </c>
      <c r="K150" s="76" t="n">
        <f aca="false">L150+M150+E150</f>
        <v>2537.62</v>
      </c>
      <c r="L150" s="76" t="n">
        <f aca="false">F150*1163</f>
        <v>0</v>
      </c>
      <c r="M150" s="76" t="n">
        <f aca="false">G150*9.5</f>
        <v>0</v>
      </c>
      <c r="O150" s="20"/>
    </row>
    <row r="151" customFormat="false" ht="35.05" hidden="false" customHeight="false" outlineLevel="0" collapsed="false">
      <c r="A151" s="180" t="n">
        <v>6</v>
      </c>
      <c r="B151" s="94" t="s">
        <v>140</v>
      </c>
      <c r="C151" s="92" t="n">
        <v>761</v>
      </c>
      <c r="D151" s="92" t="n">
        <v>2193</v>
      </c>
      <c r="E151" s="74" t="n">
        <v>4105.99</v>
      </c>
      <c r="F151" s="74"/>
      <c r="G151" s="81"/>
      <c r="H151" s="74" t="n">
        <v>86.6</v>
      </c>
      <c r="I151" s="69" t="n">
        <v>3.48</v>
      </c>
      <c r="J151" s="93" t="n">
        <f aca="false">K151/D151</f>
        <v>1.87231646146831</v>
      </c>
      <c r="K151" s="76" t="n">
        <f aca="false">L151+M151+E151</f>
        <v>4105.99</v>
      </c>
      <c r="L151" s="76" t="n">
        <f aca="false">F151*1163</f>
        <v>0</v>
      </c>
      <c r="M151" s="76" t="n">
        <f aca="false">G151*9.5</f>
        <v>0</v>
      </c>
      <c r="O151" s="20"/>
    </row>
    <row r="152" customFormat="false" ht="23.85" hidden="false" customHeight="false" outlineLevel="0" collapsed="false">
      <c r="A152" s="180" t="n">
        <v>7</v>
      </c>
      <c r="B152" s="91" t="s">
        <v>141</v>
      </c>
      <c r="C152" s="92" t="n">
        <v>125</v>
      </c>
      <c r="D152" s="92" t="n">
        <v>616.3</v>
      </c>
      <c r="E152" s="74" t="n">
        <v>1936.2</v>
      </c>
      <c r="F152" s="169"/>
      <c r="G152" s="81"/>
      <c r="H152" s="74" t="n">
        <v>18.15</v>
      </c>
      <c r="I152" s="169"/>
      <c r="J152" s="93" t="n">
        <f aca="false">K152/D152</f>
        <v>3.14165179295798</v>
      </c>
      <c r="K152" s="76" t="n">
        <f aca="false">L152+M152+E152</f>
        <v>1936.2</v>
      </c>
      <c r="L152" s="76" t="n">
        <f aca="false">F152*1163</f>
        <v>0</v>
      </c>
      <c r="M152" s="76" t="n">
        <f aca="false">G152*9.5</f>
        <v>0</v>
      </c>
      <c r="O152" s="20"/>
    </row>
    <row r="153" customFormat="false" ht="35.05" hidden="false" customHeight="false" outlineLevel="0" collapsed="false">
      <c r="A153" s="180" t="n">
        <v>8</v>
      </c>
      <c r="B153" s="94" t="s">
        <v>142</v>
      </c>
      <c r="C153" s="92" t="n">
        <v>1995</v>
      </c>
      <c r="D153" s="92" t="n">
        <v>25949</v>
      </c>
      <c r="E153" s="74" t="n">
        <v>23192.56</v>
      </c>
      <c r="F153" s="74" t="n">
        <v>24.33</v>
      </c>
      <c r="G153" s="81"/>
      <c r="H153" s="74" t="n">
        <v>3093.13</v>
      </c>
      <c r="I153" s="81"/>
      <c r="J153" s="93" t="n">
        <f aca="false">K153/D153</f>
        <v>1.98421326448033</v>
      </c>
      <c r="K153" s="76" t="n">
        <f aca="false">L153+M153+E153</f>
        <v>51488.35</v>
      </c>
      <c r="L153" s="76" t="n">
        <f aca="false">F153*1163</f>
        <v>28295.79</v>
      </c>
      <c r="M153" s="76" t="n">
        <f aca="false">G153*9.5</f>
        <v>0</v>
      </c>
      <c r="O153" s="20"/>
    </row>
    <row r="154" customFormat="false" ht="46.25" hidden="false" customHeight="false" outlineLevel="0" collapsed="false">
      <c r="A154" s="180" t="n">
        <v>9</v>
      </c>
      <c r="B154" s="94" t="s">
        <v>143</v>
      </c>
      <c r="C154" s="92" t="n">
        <v>1031</v>
      </c>
      <c r="D154" s="92" t="n">
        <v>5112</v>
      </c>
      <c r="E154" s="74" t="n">
        <v>6948.74</v>
      </c>
      <c r="F154" s="74"/>
      <c r="G154" s="81"/>
      <c r="H154" s="74" t="n">
        <v>200.87</v>
      </c>
      <c r="I154" s="81"/>
      <c r="J154" s="93" t="n">
        <f aca="false">K154/D154</f>
        <v>1.35929968701095</v>
      </c>
      <c r="K154" s="76" t="n">
        <f aca="false">L154+M154+E154</f>
        <v>6948.74</v>
      </c>
      <c r="L154" s="76" t="n">
        <f aca="false">F154*1163</f>
        <v>0</v>
      </c>
      <c r="M154" s="76" t="n">
        <f aca="false">G154*9.5</f>
        <v>0</v>
      </c>
      <c r="O154" s="20"/>
    </row>
    <row r="155" customFormat="false" ht="23.85" hidden="false" customHeight="false" outlineLevel="0" collapsed="false">
      <c r="A155" s="180" t="n">
        <v>10</v>
      </c>
      <c r="B155" s="94" t="s">
        <v>144</v>
      </c>
      <c r="C155" s="92" t="n">
        <v>1125</v>
      </c>
      <c r="D155" s="92" t="n">
        <v>8890</v>
      </c>
      <c r="E155" s="74" t="n">
        <v>5296.62</v>
      </c>
      <c r="F155" s="74" t="n">
        <v>16.87</v>
      </c>
      <c r="G155" s="81"/>
      <c r="H155" s="74" t="n">
        <v>454.61</v>
      </c>
      <c r="I155" s="81"/>
      <c r="J155" s="93" t="n">
        <f aca="false">K155/D155</f>
        <v>2.80274803149606</v>
      </c>
      <c r="K155" s="76" t="n">
        <f aca="false">L155+M155+E155</f>
        <v>24916.43</v>
      </c>
      <c r="L155" s="76" t="n">
        <f aca="false">F155*1163</f>
        <v>19619.81</v>
      </c>
      <c r="M155" s="76" t="n">
        <f aca="false">G155*9.5</f>
        <v>0</v>
      </c>
      <c r="O155" s="20"/>
    </row>
    <row r="156" customFormat="false" ht="35.05" hidden="false" customHeight="false" outlineLevel="0" collapsed="false">
      <c r="A156" s="180" t="n">
        <v>11</v>
      </c>
      <c r="B156" s="94" t="s">
        <v>145</v>
      </c>
      <c r="C156" s="92" t="n">
        <v>910</v>
      </c>
      <c r="D156" s="92" t="n">
        <v>2539.5</v>
      </c>
      <c r="E156" s="74" t="n">
        <v>9982.48</v>
      </c>
      <c r="F156" s="169"/>
      <c r="G156" s="74" t="n">
        <v>7.02</v>
      </c>
      <c r="H156" s="74" t="n">
        <v>176.69</v>
      </c>
      <c r="I156" s="69" t="n">
        <v>61.99</v>
      </c>
      <c r="J156" s="93" t="n">
        <f aca="false">K156/D156</f>
        <v>3.95714510730459</v>
      </c>
      <c r="K156" s="76" t="n">
        <f aca="false">L156+M156+E156</f>
        <v>10049.17</v>
      </c>
      <c r="L156" s="76" t="n">
        <f aca="false">F156*1163</f>
        <v>0</v>
      </c>
      <c r="M156" s="76" t="n">
        <f aca="false">G156*9.5</f>
        <v>66.69</v>
      </c>
      <c r="O156" s="20"/>
    </row>
    <row r="157" customFormat="false" ht="23.85" hidden="false" customHeight="false" outlineLevel="0" collapsed="false">
      <c r="A157" s="180" t="n">
        <v>12</v>
      </c>
      <c r="B157" s="94" t="s">
        <v>146</v>
      </c>
      <c r="C157" s="92" t="n">
        <v>130</v>
      </c>
      <c r="D157" s="92" t="n">
        <v>2840.4</v>
      </c>
      <c r="E157" s="69" t="n">
        <v>17266.99</v>
      </c>
      <c r="F157" s="81"/>
      <c r="G157" s="81"/>
      <c r="H157" s="74" t="n">
        <v>166.77</v>
      </c>
      <c r="I157" s="81"/>
      <c r="J157" s="93" t="n">
        <f aca="false">K157/D157</f>
        <v>6.079069849317</v>
      </c>
      <c r="K157" s="76" t="n">
        <f aca="false">L157+M157+E157</f>
        <v>17266.99</v>
      </c>
      <c r="L157" s="76" t="n">
        <f aca="false">F157*1163</f>
        <v>0</v>
      </c>
      <c r="M157" s="76" t="n">
        <f aca="false">G157*9.5</f>
        <v>0</v>
      </c>
      <c r="O157" s="20"/>
    </row>
    <row r="158" customFormat="false" ht="23.85" hidden="false" customHeight="false" outlineLevel="0" collapsed="false">
      <c r="A158" s="180" t="n">
        <v>13</v>
      </c>
      <c r="B158" s="91" t="s">
        <v>147</v>
      </c>
      <c r="C158" s="92" t="n">
        <v>50</v>
      </c>
      <c r="D158" s="92" t="n">
        <v>241</v>
      </c>
      <c r="E158" s="74" t="n">
        <v>394.4</v>
      </c>
      <c r="F158" s="172"/>
      <c r="G158" s="81"/>
      <c r="H158" s="74" t="n">
        <v>5.88</v>
      </c>
      <c r="I158" s="169"/>
      <c r="J158" s="93" t="n">
        <f aca="false">K158/D158</f>
        <v>1.63651452282158</v>
      </c>
      <c r="K158" s="76" t="n">
        <f aca="false">L158+M158+E158</f>
        <v>394.4</v>
      </c>
      <c r="L158" s="76" t="n">
        <f aca="false">F158*1163</f>
        <v>0</v>
      </c>
      <c r="M158" s="76" t="n">
        <f aca="false">G158*9.5</f>
        <v>0</v>
      </c>
      <c r="O158" s="20"/>
    </row>
    <row r="159" customFormat="false" ht="35.05" hidden="false" customHeight="false" outlineLevel="0" collapsed="false">
      <c r="A159" s="180" t="n">
        <v>14</v>
      </c>
      <c r="B159" s="91" t="s">
        <v>148</v>
      </c>
      <c r="C159" s="92" t="n">
        <v>35</v>
      </c>
      <c r="D159" s="92" t="n">
        <v>217</v>
      </c>
      <c r="E159" s="74" t="n">
        <v>0</v>
      </c>
      <c r="F159" s="172" t="n">
        <v>0</v>
      </c>
      <c r="G159" s="81" t="n">
        <v>0</v>
      </c>
      <c r="H159" s="74" t="n">
        <v>0</v>
      </c>
      <c r="I159" s="169" t="n">
        <v>0</v>
      </c>
      <c r="J159" s="93" t="n">
        <f aca="false">K159/D159</f>
        <v>0</v>
      </c>
      <c r="K159" s="76" t="n">
        <f aca="false">L159+M159+E159</f>
        <v>0</v>
      </c>
      <c r="L159" s="76" t="n">
        <f aca="false">F159*1163</f>
        <v>0</v>
      </c>
      <c r="M159" s="76" t="n">
        <f aca="false">G159*9.5</f>
        <v>0</v>
      </c>
      <c r="O159" s="20"/>
    </row>
    <row r="160" customFormat="false" ht="15" hidden="false" customHeight="false" outlineLevel="0" collapsed="false">
      <c r="A160" s="173"/>
      <c r="B160" s="174" t="s">
        <v>66</v>
      </c>
      <c r="C160" s="175" t="n">
        <f aca="false">SUM(C146:C159)</f>
        <v>7953</v>
      </c>
      <c r="D160" s="175" t="n">
        <f aca="false">SUM(D146:D159)</f>
        <v>66718.3</v>
      </c>
      <c r="E160" s="175" t="n">
        <f aca="false">SUM(E146:E159)</f>
        <v>106890.51</v>
      </c>
      <c r="F160" s="175" t="n">
        <f aca="false">SUM(F146:F159)</f>
        <v>41.2</v>
      </c>
      <c r="G160" s="175" t="n">
        <f aca="false">SUM(G146:G159)</f>
        <v>4327.15</v>
      </c>
      <c r="H160" s="175" t="n">
        <f aca="false">SUM(H146:H159)</f>
        <v>5168.14</v>
      </c>
      <c r="I160" s="175" t="n">
        <f aca="false">SUM(I146:I159)</f>
        <v>73.35</v>
      </c>
      <c r="J160" s="178"/>
      <c r="K160" s="178"/>
      <c r="L160" s="178"/>
      <c r="M160" s="178"/>
      <c r="O160" s="96"/>
    </row>
    <row r="161" customFormat="false" ht="15" hidden="false" customHeight="false" outlineLevel="0" collapsed="false">
      <c r="A161" s="173"/>
      <c r="B161" s="174" t="s">
        <v>67</v>
      </c>
      <c r="C161" s="175"/>
      <c r="D161" s="175"/>
      <c r="E161" s="176"/>
      <c r="F161" s="176"/>
      <c r="G161" s="176"/>
      <c r="H161" s="176"/>
      <c r="I161" s="181"/>
      <c r="J161" s="181" t="n">
        <f aca="false">SUM(J146:J158)/13</f>
        <v>3.5248419964949</v>
      </c>
      <c r="K161" s="178"/>
      <c r="L161" s="178"/>
      <c r="M161" s="178"/>
      <c r="O161" s="96"/>
    </row>
    <row r="162" customFormat="false" ht="15" hidden="false" customHeight="false" outlineLevel="0" collapsed="false">
      <c r="A162" s="125"/>
      <c r="B162" s="125"/>
      <c r="C162" s="156"/>
      <c r="D162" s="156"/>
      <c r="E162" s="157"/>
      <c r="F162" s="157"/>
      <c r="G162" s="157"/>
      <c r="H162" s="157"/>
      <c r="I162" s="157"/>
      <c r="J162" s="156"/>
      <c r="K162" s="159"/>
      <c r="L162" s="159"/>
      <c r="M162" s="159"/>
      <c r="O162" s="96"/>
    </row>
    <row r="163" customFormat="false" ht="15" hidden="true" customHeight="false" outlineLevel="0" collapsed="false">
      <c r="A163" s="125"/>
      <c r="B163" s="125"/>
      <c r="C163" s="156"/>
      <c r="D163" s="156"/>
      <c r="E163" s="157"/>
      <c r="F163" s="157"/>
      <c r="G163" s="157"/>
      <c r="H163" s="157"/>
      <c r="I163" s="157"/>
      <c r="J163" s="156"/>
      <c r="K163" s="159"/>
      <c r="L163" s="159"/>
      <c r="M163" s="159"/>
      <c r="O163" s="96"/>
    </row>
    <row r="164" customFormat="false" ht="15" hidden="true" customHeight="false" outlineLevel="0" collapsed="false">
      <c r="A164" s="125"/>
      <c r="B164" s="125"/>
      <c r="C164" s="156"/>
      <c r="D164" s="156"/>
      <c r="E164" s="157"/>
      <c r="F164" s="157"/>
      <c r="G164" s="157"/>
      <c r="H164" s="157"/>
      <c r="I164" s="157"/>
      <c r="J164" s="156"/>
      <c r="K164" s="159"/>
      <c r="L164" s="159"/>
      <c r="M164" s="159"/>
      <c r="O164" s="96"/>
    </row>
    <row r="165" customFormat="false" ht="15" hidden="false" customHeight="false" outlineLevel="0" collapsed="false">
      <c r="A165" s="125"/>
      <c r="B165" s="125"/>
      <c r="C165" s="125"/>
      <c r="D165" s="125"/>
      <c r="E165" s="124"/>
      <c r="F165" s="124"/>
      <c r="G165" s="124"/>
      <c r="H165" s="157"/>
      <c r="I165" s="157"/>
      <c r="J165" s="156"/>
      <c r="K165" s="124"/>
      <c r="L165" s="124"/>
      <c r="M165" s="124"/>
      <c r="O165" s="96"/>
    </row>
    <row r="166" customFormat="false" ht="15" hidden="false" customHeight="false" outlineLevel="0" collapsed="false">
      <c r="A166" s="125"/>
      <c r="B166" s="125"/>
      <c r="C166" s="125"/>
      <c r="D166" s="125"/>
      <c r="E166" s="124"/>
      <c r="F166" s="124"/>
      <c r="G166" s="124"/>
      <c r="H166" s="157"/>
      <c r="I166" s="157"/>
      <c r="J166" s="156"/>
      <c r="K166" s="124"/>
      <c r="L166" s="124"/>
      <c r="M166" s="124"/>
      <c r="O166" s="96"/>
    </row>
    <row r="167" customFormat="false" ht="15" hidden="false" customHeight="false" outlineLevel="0" collapsed="false">
      <c r="A167" s="125"/>
      <c r="B167" s="125"/>
      <c r="C167" s="125"/>
      <c r="D167" s="125"/>
      <c r="E167" s="124"/>
      <c r="F167" s="124"/>
      <c r="G167" s="124"/>
      <c r="H167" s="157"/>
      <c r="I167" s="157"/>
      <c r="J167" s="156"/>
      <c r="K167" s="124"/>
      <c r="L167" s="124"/>
      <c r="M167" s="124"/>
      <c r="O167" s="96"/>
    </row>
    <row r="168" customFormat="false" ht="13.5" hidden="false" customHeight="true" outlineLevel="0" collapsed="false">
      <c r="A168" s="126" t="s">
        <v>1</v>
      </c>
      <c r="B168" s="127" t="s">
        <v>2</v>
      </c>
      <c r="C168" s="127" t="s">
        <v>3</v>
      </c>
      <c r="D168" s="127" t="s">
        <v>4</v>
      </c>
      <c r="E168" s="126" t="s">
        <v>5</v>
      </c>
      <c r="F168" s="126"/>
      <c r="G168" s="126"/>
      <c r="H168" s="126"/>
      <c r="I168" s="126"/>
      <c r="J168" s="127" t="s">
        <v>6</v>
      </c>
      <c r="K168" s="127" t="s">
        <v>7</v>
      </c>
      <c r="L168" s="127"/>
      <c r="M168" s="127"/>
      <c r="O168" s="96"/>
    </row>
    <row r="169" customFormat="false" ht="45.75" hidden="false" customHeight="true" outlineLevel="0" collapsed="false">
      <c r="A169" s="126"/>
      <c r="B169" s="127"/>
      <c r="C169" s="127"/>
      <c r="D169" s="127"/>
      <c r="E169" s="126" t="s">
        <v>8</v>
      </c>
      <c r="F169" s="126" t="s">
        <v>9</v>
      </c>
      <c r="G169" s="126" t="s">
        <v>10</v>
      </c>
      <c r="H169" s="126" t="s">
        <v>11</v>
      </c>
      <c r="I169" s="126" t="s">
        <v>12</v>
      </c>
      <c r="J169" s="127"/>
      <c r="K169" s="127" t="s">
        <v>13</v>
      </c>
      <c r="L169" s="127" t="s">
        <v>14</v>
      </c>
      <c r="M169" s="127" t="s">
        <v>15</v>
      </c>
      <c r="O169" s="96"/>
    </row>
    <row r="170" customFormat="false" ht="15" hidden="false" customHeight="false" outlineLevel="0" collapsed="false">
      <c r="A170" s="161" t="s">
        <v>149</v>
      </c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O170" s="96"/>
    </row>
    <row r="171" customFormat="false" ht="15" hidden="false" customHeight="false" outlineLevel="0" collapsed="false">
      <c r="A171" s="162" t="n">
        <v>1</v>
      </c>
      <c r="B171" s="91" t="s">
        <v>150</v>
      </c>
      <c r="C171" s="92" t="n">
        <v>50</v>
      </c>
      <c r="D171" s="92" t="n">
        <v>122.1</v>
      </c>
      <c r="E171" s="74" t="n">
        <v>391.97</v>
      </c>
      <c r="F171" s="172"/>
      <c r="G171" s="172"/>
      <c r="H171" s="172"/>
      <c r="I171" s="172"/>
      <c r="J171" s="182" t="n">
        <f aca="false">K171/D171</f>
        <v>3.21023751023751</v>
      </c>
      <c r="K171" s="183" t="n">
        <f aca="false">L171+M171+E171</f>
        <v>391.97</v>
      </c>
      <c r="L171" s="184" t="n">
        <f aca="false">F171*1163</f>
        <v>0</v>
      </c>
      <c r="M171" s="184" t="n">
        <f aca="false">G171*9.5</f>
        <v>0</v>
      </c>
      <c r="O171" s="96"/>
    </row>
    <row r="172" customFormat="false" ht="23.85" hidden="false" customHeight="false" outlineLevel="0" collapsed="false">
      <c r="A172" s="162" t="n">
        <v>2</v>
      </c>
      <c r="B172" s="91" t="s">
        <v>151</v>
      </c>
      <c r="C172" s="92" t="n">
        <v>50</v>
      </c>
      <c r="D172" s="92" t="n">
        <v>426.8</v>
      </c>
      <c r="E172" s="74" t="n">
        <v>485.19</v>
      </c>
      <c r="F172" s="169"/>
      <c r="G172" s="172"/>
      <c r="H172" s="74" t="n">
        <v>10.88</v>
      </c>
      <c r="I172" s="74" t="n">
        <v>1</v>
      </c>
      <c r="J172" s="182" t="n">
        <f aca="false">K172/D172</f>
        <v>1.13680880974695</v>
      </c>
      <c r="K172" s="183" t="n">
        <f aca="false">L172+M172+E172</f>
        <v>485.19</v>
      </c>
      <c r="L172" s="183" t="n">
        <f aca="false">F172*1163</f>
        <v>0</v>
      </c>
      <c r="M172" s="184" t="n">
        <f aca="false">G172*9.5</f>
        <v>0</v>
      </c>
      <c r="O172" s="96"/>
    </row>
    <row r="173" customFormat="false" ht="15" hidden="false" customHeight="false" outlineLevel="0" collapsed="false">
      <c r="A173" s="162" t="n">
        <v>3</v>
      </c>
      <c r="B173" s="91" t="s">
        <v>152</v>
      </c>
      <c r="C173" s="92" t="n">
        <v>90</v>
      </c>
      <c r="D173" s="92" t="n">
        <v>761.3</v>
      </c>
      <c r="E173" s="74" t="n">
        <v>329.38</v>
      </c>
      <c r="F173" s="169"/>
      <c r="G173" s="172"/>
      <c r="H173" s="74" t="n">
        <v>7.38</v>
      </c>
      <c r="I173" s="169"/>
      <c r="J173" s="182" t="n">
        <f aca="false">K173/D173</f>
        <v>0.43265466964403</v>
      </c>
      <c r="K173" s="183" t="n">
        <f aca="false">L173+M173+E173</f>
        <v>329.38</v>
      </c>
      <c r="L173" s="184" t="n">
        <f aca="false">F173*1163</f>
        <v>0</v>
      </c>
      <c r="M173" s="184" t="n">
        <f aca="false">G173*9.5</f>
        <v>0</v>
      </c>
      <c r="O173" s="96"/>
    </row>
    <row r="174" customFormat="false" ht="15" hidden="false" customHeight="false" outlineLevel="0" collapsed="false">
      <c r="A174" s="162" t="n">
        <v>4</v>
      </c>
      <c r="B174" s="91" t="s">
        <v>153</v>
      </c>
      <c r="C174" s="92" t="n">
        <v>13</v>
      </c>
      <c r="D174" s="92" t="n">
        <v>273.5</v>
      </c>
      <c r="E174" s="74" t="n">
        <v>719.37</v>
      </c>
      <c r="F174" s="172"/>
      <c r="G174" s="172"/>
      <c r="H174" s="74" t="n">
        <v>8.25</v>
      </c>
      <c r="I174" s="172"/>
      <c r="J174" s="182" t="n">
        <f aca="false">K174/D174</f>
        <v>2.63023765996344</v>
      </c>
      <c r="K174" s="183" t="n">
        <f aca="false">L174+M174+E174</f>
        <v>719.37</v>
      </c>
      <c r="L174" s="184" t="n">
        <f aca="false">F174*1163</f>
        <v>0</v>
      </c>
      <c r="M174" s="184" t="n">
        <f aca="false">G174*9.5</f>
        <v>0</v>
      </c>
      <c r="O174" s="96"/>
    </row>
    <row r="175" customFormat="false" ht="23.85" hidden="false" customHeight="false" outlineLevel="0" collapsed="false">
      <c r="A175" s="162" t="n">
        <v>5</v>
      </c>
      <c r="B175" s="91" t="s">
        <v>154</v>
      </c>
      <c r="C175" s="92" t="n">
        <v>28</v>
      </c>
      <c r="D175" s="92" t="n">
        <v>150</v>
      </c>
      <c r="E175" s="74" t="n">
        <v>244.34</v>
      </c>
      <c r="F175" s="172"/>
      <c r="G175" s="172"/>
      <c r="H175" s="172"/>
      <c r="I175" s="172"/>
      <c r="J175" s="182" t="n">
        <f aca="false">K175/D175</f>
        <v>1.62893333333333</v>
      </c>
      <c r="K175" s="183" t="n">
        <f aca="false">L175+M175+E175</f>
        <v>244.34</v>
      </c>
      <c r="L175" s="184" t="n">
        <f aca="false">F175*1163</f>
        <v>0</v>
      </c>
      <c r="M175" s="184" t="n">
        <f aca="false">G175*9.5</f>
        <v>0</v>
      </c>
      <c r="O175" s="96"/>
    </row>
    <row r="176" customFormat="false" ht="15" hidden="false" customHeight="false" outlineLevel="0" collapsed="false">
      <c r="A176" s="162" t="n">
        <v>6</v>
      </c>
      <c r="B176" s="91" t="s">
        <v>155</v>
      </c>
      <c r="C176" s="92" t="n">
        <v>20</v>
      </c>
      <c r="D176" s="92" t="n">
        <v>417.57</v>
      </c>
      <c r="E176" s="74" t="n">
        <v>311.17</v>
      </c>
      <c r="F176" s="172"/>
      <c r="G176" s="169"/>
      <c r="H176" s="74" t="n">
        <v>4.37</v>
      </c>
      <c r="I176" s="172"/>
      <c r="J176" s="182" t="n">
        <f aca="false">K176/D176</f>
        <v>0.74519242282731</v>
      </c>
      <c r="K176" s="183" t="n">
        <f aca="false">L176+M176+E176</f>
        <v>311.17</v>
      </c>
      <c r="L176" s="184" t="n">
        <f aca="false">F176*1163</f>
        <v>0</v>
      </c>
      <c r="M176" s="184" t="n">
        <f aca="false">G176*9.5</f>
        <v>0</v>
      </c>
      <c r="O176" s="96"/>
    </row>
    <row r="177" customFormat="false" ht="15" hidden="false" customHeight="false" outlineLevel="0" collapsed="false">
      <c r="A177" s="162" t="n">
        <v>7</v>
      </c>
      <c r="B177" s="91" t="s">
        <v>156</v>
      </c>
      <c r="C177" s="92" t="n">
        <v>65</v>
      </c>
      <c r="D177" s="92" t="n">
        <v>1025.9</v>
      </c>
      <c r="E177" s="74" t="n">
        <v>892.95</v>
      </c>
      <c r="F177" s="172"/>
      <c r="G177" s="74" t="n">
        <v>0</v>
      </c>
      <c r="H177" s="74" t="n">
        <v>6</v>
      </c>
      <c r="I177" s="172"/>
      <c r="J177" s="182" t="n">
        <f aca="false">K177/D177</f>
        <v>0.870406472365728</v>
      </c>
      <c r="K177" s="183" t="n">
        <f aca="false">L177+M177+E177</f>
        <v>892.95</v>
      </c>
      <c r="L177" s="184" t="n">
        <f aca="false">F177*1163</f>
        <v>0</v>
      </c>
      <c r="M177" s="184" t="n">
        <f aca="false">G177*9.5</f>
        <v>0</v>
      </c>
      <c r="O177" s="96"/>
    </row>
    <row r="178" customFormat="false" ht="15" hidden="false" customHeight="false" outlineLevel="0" collapsed="false">
      <c r="A178" s="162" t="n">
        <v>8</v>
      </c>
      <c r="B178" s="91" t="s">
        <v>157</v>
      </c>
      <c r="C178" s="92" t="n">
        <v>52</v>
      </c>
      <c r="D178" s="92" t="n">
        <v>1060.2</v>
      </c>
      <c r="E178" s="74" t="n">
        <v>549</v>
      </c>
      <c r="F178" s="169"/>
      <c r="G178" s="172"/>
      <c r="H178" s="74" t="n">
        <v>10.88</v>
      </c>
      <c r="I178" s="172"/>
      <c r="J178" s="182" t="n">
        <f aca="false">K178/D178</f>
        <v>0.517826825127334</v>
      </c>
      <c r="K178" s="183" t="n">
        <f aca="false">L178+M178+E178</f>
        <v>549</v>
      </c>
      <c r="L178" s="184" t="n">
        <f aca="false">F178*1163</f>
        <v>0</v>
      </c>
      <c r="M178" s="184" t="n">
        <f aca="false">G178*9.5</f>
        <v>0</v>
      </c>
      <c r="O178" s="96"/>
    </row>
    <row r="179" customFormat="false" ht="15" hidden="false" customHeight="false" outlineLevel="0" collapsed="false">
      <c r="A179" s="162" t="n">
        <v>9</v>
      </c>
      <c r="B179" s="91" t="s">
        <v>158</v>
      </c>
      <c r="C179" s="92" t="n">
        <v>8</v>
      </c>
      <c r="D179" s="92" t="n">
        <v>285</v>
      </c>
      <c r="E179" s="74" t="n">
        <v>66.42</v>
      </c>
      <c r="F179" s="172"/>
      <c r="G179" s="169"/>
      <c r="H179" s="74" t="n">
        <v>0</v>
      </c>
      <c r="I179" s="172"/>
      <c r="J179" s="182" t="n">
        <f aca="false">K179/D179</f>
        <v>0.233052631578947</v>
      </c>
      <c r="K179" s="183" t="n">
        <f aca="false">L179+M179+E179</f>
        <v>66.42</v>
      </c>
      <c r="L179" s="184" t="n">
        <f aca="false">F179*1163</f>
        <v>0</v>
      </c>
      <c r="M179" s="184" t="n">
        <f aca="false">G179*9.5</f>
        <v>0</v>
      </c>
      <c r="O179" s="96"/>
    </row>
    <row r="180" customFormat="false" ht="15" hidden="false" customHeight="false" outlineLevel="0" collapsed="false">
      <c r="A180" s="162" t="n">
        <v>10</v>
      </c>
      <c r="B180" s="91" t="s">
        <v>159</v>
      </c>
      <c r="C180" s="92" t="n">
        <v>200</v>
      </c>
      <c r="D180" s="92" t="n">
        <v>1766.1</v>
      </c>
      <c r="E180" s="199" t="n">
        <v>636.33</v>
      </c>
      <c r="F180" s="74"/>
      <c r="G180" s="172"/>
      <c r="H180" s="74" t="n">
        <v>21.06</v>
      </c>
      <c r="I180" s="172"/>
      <c r="J180" s="182" t="n">
        <f aca="false">K180/D180</f>
        <v>0.360302361134704</v>
      </c>
      <c r="K180" s="183" t="n">
        <f aca="false">L180+M180+E180</f>
        <v>636.33</v>
      </c>
      <c r="L180" s="184" t="n">
        <f aca="false">F180*1163</f>
        <v>0</v>
      </c>
      <c r="M180" s="184" t="n">
        <f aca="false">G180*9.5</f>
        <v>0</v>
      </c>
      <c r="O180" s="96"/>
    </row>
    <row r="181" customFormat="false" ht="15" hidden="false" customHeight="false" outlineLevel="0" collapsed="false">
      <c r="A181" s="162" t="n">
        <v>11</v>
      </c>
      <c r="B181" s="91" t="s">
        <v>160</v>
      </c>
      <c r="C181" s="92" t="n">
        <v>20</v>
      </c>
      <c r="D181" s="92" t="n">
        <v>170.4</v>
      </c>
      <c r="E181" s="74" t="n">
        <v>84</v>
      </c>
      <c r="F181" s="172"/>
      <c r="G181" s="74" t="n">
        <v>0</v>
      </c>
      <c r="H181" s="172"/>
      <c r="I181" s="172"/>
      <c r="J181" s="182" t="n">
        <f aca="false">K181/D181</f>
        <v>0.492957746478873</v>
      </c>
      <c r="K181" s="183" t="n">
        <f aca="false">L181+M181+E181</f>
        <v>84</v>
      </c>
      <c r="L181" s="184" t="n">
        <f aca="false">F181*1163</f>
        <v>0</v>
      </c>
      <c r="M181" s="184" t="n">
        <f aca="false">G181*9.5</f>
        <v>0</v>
      </c>
      <c r="O181" s="96"/>
    </row>
    <row r="182" customFormat="false" ht="15" hidden="false" customHeight="false" outlineLevel="0" collapsed="false">
      <c r="A182" s="162" t="n">
        <v>12</v>
      </c>
      <c r="B182" s="91" t="s">
        <v>161</v>
      </c>
      <c r="C182" s="92" t="n">
        <v>500</v>
      </c>
      <c r="D182" s="92" t="n">
        <v>2129.3</v>
      </c>
      <c r="E182" s="74" t="n">
        <v>759.38</v>
      </c>
      <c r="F182" s="169"/>
      <c r="G182" s="172"/>
      <c r="H182" s="74" t="n">
        <v>40.21</v>
      </c>
      <c r="I182" s="172"/>
      <c r="J182" s="182" t="n">
        <f aca="false">K182/D182</f>
        <v>0.356633635467055</v>
      </c>
      <c r="K182" s="183" t="n">
        <f aca="false">L182+M182+E182</f>
        <v>759.38</v>
      </c>
      <c r="L182" s="184" t="n">
        <f aca="false">F182*1163</f>
        <v>0</v>
      </c>
      <c r="M182" s="184" t="n">
        <f aca="false">G182*9.5</f>
        <v>0</v>
      </c>
      <c r="O182" s="96"/>
    </row>
    <row r="183" customFormat="false" ht="15" hidden="false" customHeight="false" outlineLevel="0" collapsed="false">
      <c r="A183" s="162" t="n">
        <v>13</v>
      </c>
      <c r="B183" s="91" t="s">
        <v>162</v>
      </c>
      <c r="C183" s="92" t="n">
        <v>701</v>
      </c>
      <c r="D183" s="92" t="n">
        <v>2911</v>
      </c>
      <c r="E183" s="74" t="n">
        <v>1094.36</v>
      </c>
      <c r="F183" s="74"/>
      <c r="G183" s="172"/>
      <c r="H183" s="74" t="n">
        <v>48.09</v>
      </c>
      <c r="I183" s="172"/>
      <c r="J183" s="182" t="n">
        <f aca="false">K183/D183</f>
        <v>0.375939539677087</v>
      </c>
      <c r="K183" s="183" t="n">
        <f aca="false">L183+M183+E183</f>
        <v>1094.36</v>
      </c>
      <c r="L183" s="184" t="n">
        <f aca="false">F183*1163</f>
        <v>0</v>
      </c>
      <c r="M183" s="184" t="n">
        <f aca="false">G183*9.5</f>
        <v>0</v>
      </c>
      <c r="O183" s="96"/>
    </row>
    <row r="184" customFormat="false" ht="23.85" hidden="false" customHeight="false" outlineLevel="0" collapsed="false">
      <c r="A184" s="162" t="n">
        <v>14</v>
      </c>
      <c r="B184" s="91" t="s">
        <v>163</v>
      </c>
      <c r="C184" s="92" t="n">
        <v>1151</v>
      </c>
      <c r="D184" s="92" t="n">
        <v>3136.7</v>
      </c>
      <c r="E184" s="74" t="n">
        <v>3383.84</v>
      </c>
      <c r="F184" s="169"/>
      <c r="G184" s="172"/>
      <c r="H184" s="74" t="n">
        <v>47.12</v>
      </c>
      <c r="I184" s="172"/>
      <c r="J184" s="182" t="n">
        <f aca="false">K184/D184</f>
        <v>1.07878981094781</v>
      </c>
      <c r="K184" s="183" t="n">
        <f aca="false">L184+M184+E184</f>
        <v>3383.84</v>
      </c>
      <c r="L184" s="184" t="n">
        <f aca="false">F184*1163</f>
        <v>0</v>
      </c>
      <c r="M184" s="184" t="n">
        <f aca="false">G184*9.5</f>
        <v>0</v>
      </c>
      <c r="O184" s="96"/>
    </row>
    <row r="185" customFormat="false" ht="15" hidden="false" customHeight="false" outlineLevel="0" collapsed="false">
      <c r="A185" s="162" t="n">
        <v>15</v>
      </c>
      <c r="B185" s="91" t="s">
        <v>164</v>
      </c>
      <c r="C185" s="92" t="n">
        <v>410</v>
      </c>
      <c r="D185" s="92" t="n">
        <v>1300.8</v>
      </c>
      <c r="E185" s="74" t="n">
        <v>469.25</v>
      </c>
      <c r="F185" s="74"/>
      <c r="G185" s="172"/>
      <c r="H185" s="74" t="n">
        <v>25.06</v>
      </c>
      <c r="I185" s="172"/>
      <c r="J185" s="182" t="n">
        <f aca="false">K185/D185</f>
        <v>0.360739544895449</v>
      </c>
      <c r="K185" s="183" t="n">
        <f aca="false">L185+M185+E185</f>
        <v>469.25</v>
      </c>
      <c r="L185" s="184" t="n">
        <f aca="false">F185*1163</f>
        <v>0</v>
      </c>
      <c r="M185" s="184" t="n">
        <f aca="false">G185*9.5</f>
        <v>0</v>
      </c>
      <c r="O185" s="96"/>
    </row>
    <row r="186" customFormat="false" ht="15" hidden="false" customHeight="false" outlineLevel="0" collapsed="false">
      <c r="A186" s="162" t="n">
        <v>16</v>
      </c>
      <c r="B186" s="91" t="s">
        <v>165</v>
      </c>
      <c r="C186" s="92" t="n">
        <v>10</v>
      </c>
      <c r="D186" s="92" t="n">
        <v>372.8</v>
      </c>
      <c r="E186" s="74" t="n">
        <v>74.65</v>
      </c>
      <c r="F186" s="172"/>
      <c r="G186" s="169"/>
      <c r="H186" s="151" t="n">
        <v>1.52</v>
      </c>
      <c r="I186" s="172"/>
      <c r="J186" s="182" t="n">
        <f aca="false">K186/D186</f>
        <v>0.200241416309013</v>
      </c>
      <c r="K186" s="183" t="n">
        <f aca="false">L186+M186+E186</f>
        <v>74.65</v>
      </c>
      <c r="L186" s="184" t="n">
        <f aca="false">F186*1163</f>
        <v>0</v>
      </c>
      <c r="M186" s="184" t="n">
        <f aca="false">G186*9.5</f>
        <v>0</v>
      </c>
      <c r="O186" s="96"/>
    </row>
    <row r="187" customFormat="false" ht="15" hidden="false" customHeight="false" outlineLevel="0" collapsed="false">
      <c r="A187" s="162" t="n">
        <v>17</v>
      </c>
      <c r="B187" s="91" t="s">
        <v>166</v>
      </c>
      <c r="C187" s="92" t="n">
        <v>6</v>
      </c>
      <c r="D187" s="92" t="n">
        <v>26</v>
      </c>
      <c r="E187" s="74" t="n">
        <v>9.38</v>
      </c>
      <c r="F187" s="172"/>
      <c r="G187" s="169"/>
      <c r="H187" s="172"/>
      <c r="I187" s="172"/>
      <c r="J187" s="182" t="n">
        <f aca="false">K187/D187</f>
        <v>0.360769230769231</v>
      </c>
      <c r="K187" s="183" t="n">
        <f aca="false">L187+M187+E187</f>
        <v>9.38</v>
      </c>
      <c r="L187" s="184" t="n">
        <f aca="false">F187*1163</f>
        <v>0</v>
      </c>
      <c r="M187" s="184" t="n">
        <f aca="false">G187*9.5</f>
        <v>0</v>
      </c>
      <c r="O187" s="96"/>
    </row>
    <row r="188" customFormat="false" ht="15" hidden="false" customHeight="false" outlineLevel="0" collapsed="false">
      <c r="A188" s="162" t="n">
        <v>18</v>
      </c>
      <c r="B188" s="91" t="s">
        <v>167</v>
      </c>
      <c r="C188" s="92" t="n">
        <v>64</v>
      </c>
      <c r="D188" s="92" t="n">
        <v>236.7</v>
      </c>
      <c r="E188" s="74" t="n">
        <v>623.4</v>
      </c>
      <c r="F188" s="172"/>
      <c r="G188" s="172"/>
      <c r="H188" s="74" t="n">
        <v>2</v>
      </c>
      <c r="I188" s="74" t="n">
        <v>1.38</v>
      </c>
      <c r="J188" s="182" t="n">
        <f aca="false">K188/D188</f>
        <v>2.63371356147022</v>
      </c>
      <c r="K188" s="183" t="n">
        <f aca="false">L188+M188+E188</f>
        <v>623.4</v>
      </c>
      <c r="L188" s="184" t="n">
        <f aca="false">F188*1163</f>
        <v>0</v>
      </c>
      <c r="M188" s="184" t="n">
        <f aca="false">G188*9.5</f>
        <v>0</v>
      </c>
      <c r="O188" s="96"/>
    </row>
    <row r="189" customFormat="false" ht="15" hidden="false" customHeight="false" outlineLevel="0" collapsed="false">
      <c r="A189" s="162" t="n">
        <v>19</v>
      </c>
      <c r="B189" s="91" t="s">
        <v>168</v>
      </c>
      <c r="C189" s="92" t="n">
        <v>64</v>
      </c>
      <c r="D189" s="92" t="n">
        <v>376.7</v>
      </c>
      <c r="E189" s="74" t="n">
        <v>556.34</v>
      </c>
      <c r="F189" s="172"/>
      <c r="G189" s="172"/>
      <c r="H189" s="74" t="n">
        <v>3.38</v>
      </c>
      <c r="I189" s="172"/>
      <c r="J189" s="182" t="n">
        <f aca="false">K189/D189</f>
        <v>1.4768781523759</v>
      </c>
      <c r="K189" s="183" t="n">
        <f aca="false">L189+M189+E189</f>
        <v>556.34</v>
      </c>
      <c r="L189" s="184" t="n">
        <f aca="false">F189*1163</f>
        <v>0</v>
      </c>
      <c r="M189" s="184" t="n">
        <f aca="false">G189*9.5</f>
        <v>0</v>
      </c>
      <c r="O189" s="96"/>
    </row>
    <row r="190" customFormat="false" ht="23.85" hidden="false" customHeight="false" outlineLevel="0" collapsed="false">
      <c r="A190" s="162" t="n">
        <v>20</v>
      </c>
      <c r="B190" s="91" t="s">
        <v>169</v>
      </c>
      <c r="C190" s="92" t="n">
        <v>90</v>
      </c>
      <c r="D190" s="92" t="n">
        <v>143.2</v>
      </c>
      <c r="E190" s="74" t="n">
        <v>222.96</v>
      </c>
      <c r="F190" s="172"/>
      <c r="G190" s="172"/>
      <c r="H190" s="74" t="n">
        <v>4</v>
      </c>
      <c r="I190" s="169"/>
      <c r="J190" s="182" t="n">
        <f aca="false">K190/D190</f>
        <v>1.55698324022346</v>
      </c>
      <c r="K190" s="183" t="n">
        <f aca="false">L190+M190+E190</f>
        <v>222.96</v>
      </c>
      <c r="L190" s="184" t="n">
        <f aca="false">F190*1163</f>
        <v>0</v>
      </c>
      <c r="M190" s="184" t="n">
        <f aca="false">G190*9.5</f>
        <v>0</v>
      </c>
      <c r="O190" s="96"/>
    </row>
    <row r="191" customFormat="false" ht="23.85" hidden="false" customHeight="false" outlineLevel="0" collapsed="false">
      <c r="A191" s="162" t="n">
        <v>21</v>
      </c>
      <c r="B191" s="91" t="s">
        <v>170</v>
      </c>
      <c r="C191" s="92" t="n">
        <v>11</v>
      </c>
      <c r="D191" s="92" t="n">
        <v>600.23</v>
      </c>
      <c r="E191" s="74" t="n">
        <v>268.02</v>
      </c>
      <c r="F191" s="172"/>
      <c r="G191" s="172"/>
      <c r="H191" s="169"/>
      <c r="I191" s="172"/>
      <c r="J191" s="182" t="n">
        <f aca="false">K191/D191</f>
        <v>0.446528830614931</v>
      </c>
      <c r="K191" s="183" t="n">
        <f aca="false">L191+M191+E191</f>
        <v>268.02</v>
      </c>
      <c r="L191" s="184" t="n">
        <f aca="false">F191*1163</f>
        <v>0</v>
      </c>
      <c r="M191" s="184" t="n">
        <f aca="false">G191*9.5</f>
        <v>0</v>
      </c>
      <c r="O191" s="96"/>
    </row>
    <row r="192" customFormat="false" ht="15" hidden="false" customHeight="false" outlineLevel="0" collapsed="false">
      <c r="A192" s="162" t="n">
        <v>22</v>
      </c>
      <c r="B192" s="91" t="s">
        <v>171</v>
      </c>
      <c r="C192" s="92" t="n">
        <v>50</v>
      </c>
      <c r="D192" s="92" t="n">
        <v>45</v>
      </c>
      <c r="E192" s="74" t="n">
        <v>17.26</v>
      </c>
      <c r="F192" s="172"/>
      <c r="G192" s="172"/>
      <c r="H192" s="172"/>
      <c r="I192" s="172"/>
      <c r="J192" s="182" t="n">
        <f aca="false">K192/D192</f>
        <v>0.383555555555556</v>
      </c>
      <c r="K192" s="183" t="n">
        <f aca="false">L192+M192+E192</f>
        <v>17.26</v>
      </c>
      <c r="L192" s="184" t="n">
        <f aca="false">F192*1163</f>
        <v>0</v>
      </c>
      <c r="M192" s="184" t="n">
        <f aca="false">G192*9.5</f>
        <v>0</v>
      </c>
      <c r="O192" s="96"/>
    </row>
    <row r="193" customFormat="false" ht="15" hidden="false" customHeight="false" outlineLevel="0" collapsed="false">
      <c r="A193" s="162" t="n">
        <v>23</v>
      </c>
      <c r="B193" s="91" t="s">
        <v>172</v>
      </c>
      <c r="C193" s="92" t="n">
        <v>63</v>
      </c>
      <c r="D193" s="92" t="n">
        <v>198.3</v>
      </c>
      <c r="E193" s="74" t="n">
        <v>184.89</v>
      </c>
      <c r="F193" s="172"/>
      <c r="G193" s="172"/>
      <c r="H193" s="74" t="n">
        <v>1.5</v>
      </c>
      <c r="I193" s="172"/>
      <c r="J193" s="182" t="n">
        <f aca="false">K193/D193</f>
        <v>0.932375189107413</v>
      </c>
      <c r="K193" s="183" t="n">
        <f aca="false">L193+M193+E193</f>
        <v>184.89</v>
      </c>
      <c r="L193" s="184" t="n">
        <f aca="false">F193*1163</f>
        <v>0</v>
      </c>
      <c r="M193" s="184" t="n">
        <f aca="false">G193*9.5</f>
        <v>0</v>
      </c>
      <c r="O193" s="96"/>
    </row>
    <row r="194" customFormat="false" ht="15" hidden="false" customHeight="false" outlineLevel="0" collapsed="false">
      <c r="A194" s="162" t="n">
        <v>24</v>
      </c>
      <c r="B194" s="91" t="s">
        <v>173</v>
      </c>
      <c r="C194" s="92" t="n">
        <v>47</v>
      </c>
      <c r="D194" s="92" t="n">
        <v>194.4</v>
      </c>
      <c r="E194" s="74" t="n">
        <v>233.87</v>
      </c>
      <c r="F194" s="172"/>
      <c r="G194" s="172"/>
      <c r="H194" s="74" t="n">
        <v>3</v>
      </c>
      <c r="I194" s="172"/>
      <c r="J194" s="182" t="n">
        <f aca="false">K194/D194</f>
        <v>1.20303497942387</v>
      </c>
      <c r="K194" s="183" t="n">
        <f aca="false">L194+M194+E194</f>
        <v>233.87</v>
      </c>
      <c r="L194" s="184" t="n">
        <f aca="false">F194*1163</f>
        <v>0</v>
      </c>
      <c r="M194" s="184" t="n">
        <f aca="false">G194*9.5</f>
        <v>0</v>
      </c>
      <c r="O194" s="96"/>
    </row>
    <row r="195" customFormat="false" ht="15" hidden="false" customHeight="false" outlineLevel="0" collapsed="false">
      <c r="A195" s="162" t="n">
        <v>25</v>
      </c>
      <c r="B195" s="91" t="s">
        <v>174</v>
      </c>
      <c r="C195" s="92" t="n">
        <v>20</v>
      </c>
      <c r="D195" s="92" t="n">
        <v>372.8</v>
      </c>
      <c r="E195" s="74" t="n">
        <v>9.4</v>
      </c>
      <c r="F195" s="172"/>
      <c r="G195" s="172"/>
      <c r="H195" s="172"/>
      <c r="I195" s="172"/>
      <c r="J195" s="182" t="n">
        <f aca="false">K195/D195</f>
        <v>0.0252145922746781</v>
      </c>
      <c r="K195" s="183" t="n">
        <f aca="false">L195+M195+E195</f>
        <v>9.4</v>
      </c>
      <c r="L195" s="184" t="n">
        <f aca="false">F195*1163</f>
        <v>0</v>
      </c>
      <c r="M195" s="184" t="n">
        <f aca="false">G195*9.5</f>
        <v>0</v>
      </c>
      <c r="O195" s="96"/>
    </row>
    <row r="196" customFormat="false" ht="23.85" hidden="false" customHeight="false" outlineLevel="0" collapsed="false">
      <c r="A196" s="162" t="n">
        <v>26</v>
      </c>
      <c r="B196" s="91" t="s">
        <v>175</v>
      </c>
      <c r="C196" s="92" t="n">
        <v>127</v>
      </c>
      <c r="D196" s="92" t="n">
        <v>422</v>
      </c>
      <c r="E196" s="74" t="n">
        <v>1179.69</v>
      </c>
      <c r="F196" s="172"/>
      <c r="G196" s="172"/>
      <c r="H196" s="74" t="n">
        <v>7.76</v>
      </c>
      <c r="I196" s="172"/>
      <c r="J196" s="182" t="n">
        <f aca="false">K196/D196</f>
        <v>2.79547393364929</v>
      </c>
      <c r="K196" s="183" t="n">
        <f aca="false">L196+M196+E196</f>
        <v>1179.69</v>
      </c>
      <c r="L196" s="184" t="n">
        <f aca="false">F196*1163</f>
        <v>0</v>
      </c>
      <c r="M196" s="184" t="n">
        <f aca="false">G196*9.5</f>
        <v>0</v>
      </c>
      <c r="O196" s="96"/>
    </row>
    <row r="197" customFormat="false" ht="15" hidden="false" customHeight="false" outlineLevel="0" collapsed="false">
      <c r="A197" s="162" t="n">
        <v>27</v>
      </c>
      <c r="B197" s="91" t="s">
        <v>176</v>
      </c>
      <c r="C197" s="92" t="n">
        <v>20</v>
      </c>
      <c r="D197" s="92" t="n">
        <v>987</v>
      </c>
      <c r="E197" s="74" t="n">
        <v>1422.11</v>
      </c>
      <c r="F197" s="172"/>
      <c r="G197" s="172"/>
      <c r="H197" s="74" t="n">
        <v>4.89</v>
      </c>
      <c r="I197" s="172"/>
      <c r="J197" s="182" t="n">
        <f aca="false">K197/D197</f>
        <v>1.44084093211753</v>
      </c>
      <c r="K197" s="183" t="n">
        <f aca="false">L197+M197+E197</f>
        <v>1422.11</v>
      </c>
      <c r="L197" s="184" t="n">
        <f aca="false">F197*1163</f>
        <v>0</v>
      </c>
      <c r="M197" s="184" t="n">
        <f aca="false">G197*9.5</f>
        <v>0</v>
      </c>
      <c r="O197" s="96"/>
    </row>
    <row r="198" customFormat="false" ht="23.85" hidden="false" customHeight="false" outlineLevel="0" collapsed="false">
      <c r="A198" s="162" t="n">
        <v>28</v>
      </c>
      <c r="B198" s="91" t="s">
        <v>177</v>
      </c>
      <c r="C198" s="92" t="n">
        <v>114</v>
      </c>
      <c r="D198" s="92" t="n">
        <v>471.9</v>
      </c>
      <c r="E198" s="74" t="n">
        <v>325.08</v>
      </c>
      <c r="F198" s="172"/>
      <c r="G198" s="172"/>
      <c r="H198" s="74" t="n">
        <v>4.48</v>
      </c>
      <c r="I198" s="74" t="n">
        <v>1</v>
      </c>
      <c r="J198" s="182" t="n">
        <f aca="false">K198/D198</f>
        <v>0.688874761602034</v>
      </c>
      <c r="K198" s="183" t="n">
        <f aca="false">L198+M198+E198</f>
        <v>325.08</v>
      </c>
      <c r="L198" s="184" t="n">
        <f aca="false">F198*1163</f>
        <v>0</v>
      </c>
      <c r="M198" s="184" t="n">
        <f aca="false">G198*9.5</f>
        <v>0</v>
      </c>
      <c r="O198" s="96"/>
    </row>
    <row r="199" customFormat="false" ht="15" hidden="false" customHeight="false" outlineLevel="0" collapsed="false">
      <c r="A199" s="162" t="n">
        <v>29</v>
      </c>
      <c r="B199" s="91" t="s">
        <v>178</v>
      </c>
      <c r="C199" s="92" t="n">
        <v>62</v>
      </c>
      <c r="D199" s="92" t="n">
        <v>154.2</v>
      </c>
      <c r="E199" s="74" t="n">
        <v>24.26</v>
      </c>
      <c r="F199" s="172"/>
      <c r="G199" s="172"/>
      <c r="H199" s="74" t="n">
        <v>3</v>
      </c>
      <c r="I199" s="172"/>
      <c r="J199" s="182" t="n">
        <f aca="false">K199/D199</f>
        <v>0.157328145265888</v>
      </c>
      <c r="K199" s="183" t="n">
        <f aca="false">L199+M199+E199</f>
        <v>24.26</v>
      </c>
      <c r="L199" s="184" t="n">
        <f aca="false">F199*1163</f>
        <v>0</v>
      </c>
      <c r="M199" s="184" t="n">
        <f aca="false">G199*9.5</f>
        <v>0</v>
      </c>
      <c r="O199" s="96"/>
    </row>
    <row r="200" customFormat="false" ht="15" hidden="false" customHeight="false" outlineLevel="0" collapsed="false">
      <c r="A200" s="162" t="n">
        <v>30</v>
      </c>
      <c r="B200" s="91" t="s">
        <v>179</v>
      </c>
      <c r="C200" s="92" t="n">
        <v>32</v>
      </c>
      <c r="D200" s="92" t="n">
        <v>84.5</v>
      </c>
      <c r="E200" s="74" t="n">
        <v>43.79</v>
      </c>
      <c r="F200" s="172"/>
      <c r="G200" s="172"/>
      <c r="H200" s="74" t="n">
        <v>1</v>
      </c>
      <c r="I200" s="74" t="n">
        <v>1</v>
      </c>
      <c r="J200" s="182" t="n">
        <f aca="false">K200/D200</f>
        <v>0.518224852071006</v>
      </c>
      <c r="K200" s="183" t="n">
        <f aca="false">L200+M200+E200</f>
        <v>43.79</v>
      </c>
      <c r="L200" s="184" t="n">
        <f aca="false">F200*1163</f>
        <v>0</v>
      </c>
      <c r="M200" s="184" t="n">
        <f aca="false">G200*9.5</f>
        <v>0</v>
      </c>
      <c r="O200" s="96"/>
    </row>
    <row r="201" customFormat="false" ht="15" hidden="false" customHeight="false" outlineLevel="0" collapsed="false">
      <c r="A201" s="162" t="n">
        <v>31</v>
      </c>
      <c r="B201" s="91" t="s">
        <v>180</v>
      </c>
      <c r="C201" s="92" t="n">
        <v>15</v>
      </c>
      <c r="D201" s="92" t="n">
        <v>277</v>
      </c>
      <c r="E201" s="74" t="n">
        <v>39.11</v>
      </c>
      <c r="F201" s="172"/>
      <c r="G201" s="172"/>
      <c r="H201" s="172"/>
      <c r="I201" s="172"/>
      <c r="J201" s="182" t="n">
        <f aca="false">K201/D201</f>
        <v>0.141191335740072</v>
      </c>
      <c r="K201" s="183" t="n">
        <f aca="false">L201+M201+E201</f>
        <v>39.11</v>
      </c>
      <c r="L201" s="184" t="n">
        <f aca="false">F201*1163</f>
        <v>0</v>
      </c>
      <c r="M201" s="184" t="n">
        <f aca="false">G201*9.5</f>
        <v>0</v>
      </c>
      <c r="O201" s="96"/>
    </row>
    <row r="202" customFormat="false" ht="15" hidden="false" customHeight="false" outlineLevel="0" collapsed="false">
      <c r="A202" s="162" t="n">
        <v>32</v>
      </c>
      <c r="B202" s="91" t="s">
        <v>181</v>
      </c>
      <c r="C202" s="92" t="n">
        <v>55</v>
      </c>
      <c r="D202" s="92" t="n">
        <v>56</v>
      </c>
      <c r="E202" s="74" t="n">
        <v>1.52</v>
      </c>
      <c r="F202" s="172"/>
      <c r="G202" s="172"/>
      <c r="H202" s="172"/>
      <c r="I202" s="172"/>
      <c r="J202" s="182" t="n">
        <f aca="false">K202/D202</f>
        <v>0.0271428571428571</v>
      </c>
      <c r="K202" s="183" t="n">
        <f aca="false">L202+M202+E202</f>
        <v>1.52</v>
      </c>
      <c r="L202" s="184" t="n">
        <f aca="false">F202*1163</f>
        <v>0</v>
      </c>
      <c r="M202" s="184" t="n">
        <f aca="false">G202*9.5</f>
        <v>0</v>
      </c>
      <c r="O202" s="96"/>
    </row>
    <row r="203" customFormat="false" ht="15" hidden="false" customHeight="false" outlineLevel="0" collapsed="false">
      <c r="A203" s="162" t="n">
        <v>33</v>
      </c>
      <c r="B203" s="91" t="s">
        <v>182</v>
      </c>
      <c r="C203" s="92" t="n">
        <v>57</v>
      </c>
      <c r="D203" s="92" t="n">
        <v>240.1</v>
      </c>
      <c r="E203" s="74" t="n">
        <v>87.36</v>
      </c>
      <c r="F203" s="172"/>
      <c r="G203" s="172"/>
      <c r="H203" s="74" t="n">
        <v>3</v>
      </c>
      <c r="I203" s="172"/>
      <c r="J203" s="182" t="n">
        <f aca="false">K203/D203</f>
        <v>0.363848396501458</v>
      </c>
      <c r="K203" s="183" t="n">
        <f aca="false">L203+M203+E203</f>
        <v>87.36</v>
      </c>
      <c r="L203" s="184" t="n">
        <f aca="false">F203*1163</f>
        <v>0</v>
      </c>
      <c r="M203" s="184" t="n">
        <f aca="false">G203*9.5</f>
        <v>0</v>
      </c>
      <c r="O203" s="96"/>
    </row>
    <row r="204" customFormat="false" ht="15" hidden="false" customHeight="false" outlineLevel="0" collapsed="false">
      <c r="A204" s="162" t="n">
        <v>34</v>
      </c>
      <c r="B204" s="91" t="s">
        <v>183</v>
      </c>
      <c r="C204" s="92" t="n">
        <v>9</v>
      </c>
      <c r="D204" s="92" t="n">
        <v>131.83</v>
      </c>
      <c r="E204" s="74" t="n">
        <v>46.91</v>
      </c>
      <c r="F204" s="172"/>
      <c r="G204" s="172"/>
      <c r="H204" s="172"/>
      <c r="I204" s="172"/>
      <c r="J204" s="182" t="n">
        <f aca="false">K204/D204</f>
        <v>0.355837062884017</v>
      </c>
      <c r="K204" s="183" t="n">
        <f aca="false">L204+M204+E204</f>
        <v>46.91</v>
      </c>
      <c r="L204" s="184" t="n">
        <f aca="false">F204*1163</f>
        <v>0</v>
      </c>
      <c r="M204" s="184" t="n">
        <f aca="false">G204*9.5</f>
        <v>0</v>
      </c>
      <c r="O204" s="96"/>
    </row>
    <row r="205" customFormat="false" ht="15" hidden="false" customHeight="false" outlineLevel="0" collapsed="false">
      <c r="A205" s="162" t="n">
        <v>35</v>
      </c>
      <c r="B205" s="91" t="s">
        <v>184</v>
      </c>
      <c r="C205" s="92" t="n">
        <v>7</v>
      </c>
      <c r="D205" s="92" t="n">
        <v>372.6</v>
      </c>
      <c r="E205" s="74" t="n">
        <v>37.37</v>
      </c>
      <c r="F205" s="172"/>
      <c r="G205" s="172"/>
      <c r="H205" s="169"/>
      <c r="I205" s="172"/>
      <c r="J205" s="182" t="n">
        <f aca="false">K205/D205</f>
        <v>0.100295222758991</v>
      </c>
      <c r="K205" s="183" t="n">
        <f aca="false">L205+M205+E205</f>
        <v>37.37</v>
      </c>
      <c r="L205" s="184" t="n">
        <f aca="false">F205*1163</f>
        <v>0</v>
      </c>
      <c r="M205" s="184" t="n">
        <f aca="false">G205*9.5</f>
        <v>0</v>
      </c>
      <c r="O205" s="96"/>
    </row>
    <row r="206" customFormat="false" ht="15" hidden="false" customHeight="false" outlineLevel="0" collapsed="false">
      <c r="A206" s="162" t="n">
        <v>36</v>
      </c>
      <c r="B206" s="91" t="s">
        <v>185</v>
      </c>
      <c r="C206" s="92" t="n">
        <v>45</v>
      </c>
      <c r="D206" s="92" t="n">
        <v>140</v>
      </c>
      <c r="E206" s="74" t="n">
        <v>28.65</v>
      </c>
      <c r="F206" s="172"/>
      <c r="G206" s="172"/>
      <c r="H206" s="172"/>
      <c r="I206" s="172"/>
      <c r="J206" s="182" t="n">
        <f aca="false">K206/D206</f>
        <v>0.204642857142857</v>
      </c>
      <c r="K206" s="183" t="n">
        <f aca="false">L206+M206+E206</f>
        <v>28.65</v>
      </c>
      <c r="L206" s="184" t="n">
        <f aca="false">F206*1163</f>
        <v>0</v>
      </c>
      <c r="M206" s="184" t="n">
        <f aca="false">G206*9.5</f>
        <v>0</v>
      </c>
      <c r="O206" s="96"/>
    </row>
    <row r="207" customFormat="false" ht="15" hidden="false" customHeight="false" outlineLevel="0" collapsed="false">
      <c r="A207" s="173"/>
      <c r="B207" s="174" t="s">
        <v>186</v>
      </c>
      <c r="C207" s="175" t="n">
        <f aca="false">SUM(C171:C206)</f>
        <v>4326</v>
      </c>
      <c r="D207" s="175" t="n">
        <f aca="false">SUM(D171:D206)</f>
        <v>21839.93</v>
      </c>
      <c r="E207" s="176" t="n">
        <f aca="false">SUM(E171:E206)</f>
        <v>15852.97</v>
      </c>
      <c r="F207" s="176" t="n">
        <f aca="false">SUM(F171:F206)</f>
        <v>0</v>
      </c>
      <c r="G207" s="176" t="n">
        <f aca="false">SUM(G171:G206)</f>
        <v>0</v>
      </c>
      <c r="H207" s="176" t="n">
        <f aca="false">SUM(H171:H206)</f>
        <v>268.83</v>
      </c>
      <c r="I207" s="176" t="n">
        <f aca="false">SUM(I171:I206)</f>
        <v>4.38</v>
      </c>
      <c r="J207" s="178"/>
      <c r="K207" s="178"/>
      <c r="L207" s="178"/>
      <c r="M207" s="178"/>
      <c r="O207" s="96"/>
    </row>
    <row r="208" customFormat="false" ht="15" hidden="false" customHeight="false" outlineLevel="0" collapsed="false">
      <c r="A208" s="173"/>
      <c r="B208" s="174" t="s">
        <v>187</v>
      </c>
      <c r="C208" s="175"/>
      <c r="D208" s="175"/>
      <c r="E208" s="176"/>
      <c r="F208" s="176"/>
      <c r="G208" s="176"/>
      <c r="H208" s="176"/>
      <c r="I208" s="176"/>
      <c r="J208" s="179" t="n">
        <f aca="false">SUM(J171:J206)/36</f>
        <v>0.845658557734051</v>
      </c>
      <c r="K208" s="178"/>
      <c r="L208" s="178"/>
      <c r="M208" s="178"/>
      <c r="O208" s="96"/>
    </row>
    <row r="209" customFormat="false" ht="15" hidden="false" customHeight="false" outlineLevel="0" collapsed="false">
      <c r="A209" s="125"/>
      <c r="B209" s="125"/>
      <c r="C209" s="125"/>
      <c r="D209" s="125"/>
      <c r="E209" s="124"/>
      <c r="F209" s="124"/>
      <c r="G209" s="124"/>
      <c r="H209" s="124"/>
      <c r="I209" s="124"/>
      <c r="J209" s="124"/>
      <c r="K209" s="124"/>
      <c r="L209" s="124"/>
      <c r="M209" s="124"/>
      <c r="O209" s="96"/>
    </row>
    <row r="210" customFormat="false" ht="15" hidden="false" customHeight="false" outlineLevel="0" collapsed="false">
      <c r="A210" s="125"/>
      <c r="B210" s="125"/>
      <c r="C210" s="125"/>
      <c r="D210" s="125"/>
      <c r="E210" s="124"/>
      <c r="F210" s="124"/>
      <c r="G210" s="124"/>
      <c r="H210" s="124"/>
      <c r="I210" s="124"/>
      <c r="J210" s="124"/>
      <c r="K210" s="124"/>
      <c r="L210" s="124"/>
      <c r="M210" s="124"/>
      <c r="O210" s="96"/>
    </row>
    <row r="211" customFormat="false" ht="13.5" hidden="false" customHeight="true" outlineLevel="0" collapsed="false">
      <c r="A211" s="126" t="s">
        <v>1</v>
      </c>
      <c r="B211" s="127" t="s">
        <v>2</v>
      </c>
      <c r="C211" s="127" t="s">
        <v>3</v>
      </c>
      <c r="D211" s="127" t="s">
        <v>4</v>
      </c>
      <c r="E211" s="126" t="s">
        <v>5</v>
      </c>
      <c r="F211" s="126"/>
      <c r="G211" s="126"/>
      <c r="H211" s="126"/>
      <c r="I211" s="126"/>
      <c r="J211" s="127" t="s">
        <v>6</v>
      </c>
      <c r="K211" s="127" t="s">
        <v>7</v>
      </c>
      <c r="L211" s="127"/>
      <c r="M211" s="127"/>
      <c r="O211" s="96"/>
    </row>
    <row r="212" customFormat="false" ht="48" hidden="false" customHeight="true" outlineLevel="0" collapsed="false">
      <c r="A212" s="126"/>
      <c r="B212" s="127"/>
      <c r="C212" s="127"/>
      <c r="D212" s="127"/>
      <c r="E212" s="126" t="s">
        <v>8</v>
      </c>
      <c r="F212" s="126" t="s">
        <v>9</v>
      </c>
      <c r="G212" s="126" t="s">
        <v>10</v>
      </c>
      <c r="H212" s="126" t="s">
        <v>11</v>
      </c>
      <c r="I212" s="126" t="s">
        <v>12</v>
      </c>
      <c r="J212" s="127"/>
      <c r="K212" s="127" t="s">
        <v>13</v>
      </c>
      <c r="L212" s="127" t="s">
        <v>14</v>
      </c>
      <c r="M212" s="127" t="s">
        <v>15</v>
      </c>
      <c r="O212" s="96"/>
    </row>
    <row r="213" customFormat="false" ht="15" hidden="false" customHeight="false" outlineLevel="0" collapsed="false">
      <c r="A213" s="161" t="s">
        <v>188</v>
      </c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O213" s="96"/>
    </row>
    <row r="214" customFormat="false" ht="15" hidden="false" customHeight="false" outlineLevel="0" collapsed="false">
      <c r="A214" s="180" t="n">
        <v>1</v>
      </c>
      <c r="B214" s="186" t="s">
        <v>189</v>
      </c>
      <c r="C214" s="187" t="n">
        <v>61</v>
      </c>
      <c r="D214" s="187" t="n">
        <v>861</v>
      </c>
      <c r="E214" s="74" t="n">
        <v>2334.64</v>
      </c>
      <c r="F214" s="169"/>
      <c r="G214" s="169"/>
      <c r="H214" s="74" t="n">
        <v>6.53</v>
      </c>
      <c r="I214" s="169"/>
      <c r="J214" s="188" t="n">
        <f aca="false">K214/D214</f>
        <v>2.71154471544715</v>
      </c>
      <c r="K214" s="189" t="n">
        <f aca="false">L214+M214+E214</f>
        <v>2334.64</v>
      </c>
      <c r="L214" s="189" t="n">
        <f aca="false">F214*1163</f>
        <v>0</v>
      </c>
      <c r="M214" s="189" t="n">
        <f aca="false">G214*9.5</f>
        <v>0</v>
      </c>
      <c r="O214" s="96"/>
    </row>
    <row r="215" customFormat="false" ht="15" hidden="false" customHeight="false" outlineLevel="0" collapsed="false">
      <c r="A215" s="162" t="n">
        <v>2</v>
      </c>
      <c r="B215" s="186" t="s">
        <v>190</v>
      </c>
      <c r="C215" s="187" t="n">
        <v>193</v>
      </c>
      <c r="D215" s="187" t="n">
        <v>1427.58</v>
      </c>
      <c r="E215" s="74" t="n">
        <v>2973.04</v>
      </c>
      <c r="F215" s="169"/>
      <c r="G215" s="190"/>
      <c r="H215" s="74" t="n">
        <v>33.39</v>
      </c>
      <c r="I215" s="74" t="n">
        <v>8.89</v>
      </c>
      <c r="J215" s="188" t="n">
        <f aca="false">K215/D215</f>
        <v>2.08257330587428</v>
      </c>
      <c r="K215" s="189" t="n">
        <f aca="false">L215+M215+E215</f>
        <v>2973.04</v>
      </c>
      <c r="L215" s="189" t="n">
        <f aca="false">F215*1163</f>
        <v>0</v>
      </c>
      <c r="M215" s="189" t="n">
        <f aca="false">G215*9.5</f>
        <v>0</v>
      </c>
      <c r="O215" s="96"/>
    </row>
    <row r="216" customFormat="false" ht="15" hidden="false" customHeight="false" outlineLevel="0" collapsed="false">
      <c r="A216" s="162" t="n">
        <v>3</v>
      </c>
      <c r="B216" s="186" t="s">
        <v>191</v>
      </c>
      <c r="C216" s="187" t="n">
        <v>1000</v>
      </c>
      <c r="D216" s="187" t="n">
        <v>2559.06</v>
      </c>
      <c r="E216" s="74" t="n">
        <v>13980.62</v>
      </c>
      <c r="F216" s="74" t="n">
        <v>42.97</v>
      </c>
      <c r="G216" s="190"/>
      <c r="H216" s="74" t="n">
        <v>646.08</v>
      </c>
      <c r="I216" s="190"/>
      <c r="J216" s="188" t="n">
        <f aca="false">K216/D216</f>
        <v>24.9914929700749</v>
      </c>
      <c r="K216" s="189" t="n">
        <f aca="false">L216+M216+E216</f>
        <v>63954.73</v>
      </c>
      <c r="L216" s="189" t="n">
        <f aca="false">F216*1163</f>
        <v>49974.11</v>
      </c>
      <c r="M216" s="189" t="n">
        <f aca="false">G216*9.5</f>
        <v>0</v>
      </c>
      <c r="O216" s="96"/>
    </row>
    <row r="217" customFormat="false" ht="15" hidden="false" customHeight="false" outlineLevel="0" collapsed="false">
      <c r="A217" s="180" t="n">
        <v>4</v>
      </c>
      <c r="B217" s="186" t="s">
        <v>192</v>
      </c>
      <c r="C217" s="187" t="n">
        <v>60</v>
      </c>
      <c r="D217" s="187" t="n">
        <v>217</v>
      </c>
      <c r="E217" s="74" t="n">
        <v>344.99</v>
      </c>
      <c r="F217" s="169"/>
      <c r="G217" s="190"/>
      <c r="H217" s="74" t="n">
        <v>0</v>
      </c>
      <c r="I217" s="169"/>
      <c r="J217" s="188" t="n">
        <f aca="false">K217/D217</f>
        <v>1.58981566820277</v>
      </c>
      <c r="K217" s="189" t="n">
        <f aca="false">L217+M217+E217</f>
        <v>344.99</v>
      </c>
      <c r="L217" s="189" t="n">
        <f aca="false">F217*1163</f>
        <v>0</v>
      </c>
      <c r="M217" s="189" t="n">
        <f aca="false">G217*9.5</f>
        <v>0</v>
      </c>
      <c r="O217" s="96"/>
    </row>
    <row r="218" customFormat="false" ht="15" hidden="false" customHeight="false" outlineLevel="0" collapsed="false">
      <c r="A218" s="162" t="n">
        <v>5</v>
      </c>
      <c r="B218" s="186" t="s">
        <v>193</v>
      </c>
      <c r="C218" s="187" t="n">
        <v>280</v>
      </c>
      <c r="D218" s="187" t="n">
        <v>1318.3</v>
      </c>
      <c r="E218" s="74" t="n">
        <v>1196.02</v>
      </c>
      <c r="F218" s="190"/>
      <c r="G218" s="190"/>
      <c r="H218" s="74" t="n">
        <v>22.92</v>
      </c>
      <c r="I218" s="190"/>
      <c r="J218" s="188" t="n">
        <f aca="false">K218/D218</f>
        <v>0.90724417810817</v>
      </c>
      <c r="K218" s="189" t="n">
        <f aca="false">L218+M218+E218</f>
        <v>1196.02</v>
      </c>
      <c r="L218" s="189" t="n">
        <f aca="false">F218*1163</f>
        <v>0</v>
      </c>
      <c r="M218" s="189" t="n">
        <f aca="false">G218*9.5</f>
        <v>0</v>
      </c>
      <c r="O218" s="96"/>
    </row>
    <row r="219" customFormat="false" ht="15" hidden="false" customHeight="false" outlineLevel="0" collapsed="false">
      <c r="A219" s="162" t="n">
        <v>6</v>
      </c>
      <c r="B219" s="186" t="s">
        <v>194</v>
      </c>
      <c r="C219" s="187"/>
      <c r="D219" s="187" t="n">
        <v>121.6</v>
      </c>
      <c r="E219" s="74"/>
      <c r="F219" s="169"/>
      <c r="G219" s="190"/>
      <c r="H219" s="169"/>
      <c r="I219" s="169"/>
      <c r="J219" s="188" t="n">
        <f aca="false">K219/D219</f>
        <v>0</v>
      </c>
      <c r="K219" s="189" t="n">
        <f aca="false">L219+M219+E219</f>
        <v>0</v>
      </c>
      <c r="L219" s="189" t="n">
        <f aca="false">F219*1163</f>
        <v>0</v>
      </c>
      <c r="M219" s="189" t="n">
        <f aca="false">G219*9.5</f>
        <v>0</v>
      </c>
      <c r="O219" s="96"/>
    </row>
    <row r="220" customFormat="false" ht="15" hidden="false" customHeight="false" outlineLevel="0" collapsed="false">
      <c r="A220" s="180" t="n">
        <v>7</v>
      </c>
      <c r="B220" s="186" t="s">
        <v>195</v>
      </c>
      <c r="C220" s="187" t="n">
        <v>80</v>
      </c>
      <c r="D220" s="187" t="n">
        <v>213.7</v>
      </c>
      <c r="E220" s="74" t="n">
        <v>46.88</v>
      </c>
      <c r="F220" s="169"/>
      <c r="G220" s="190"/>
      <c r="H220" s="74" t="n">
        <v>1</v>
      </c>
      <c r="I220" s="74" t="n">
        <v>1.53</v>
      </c>
      <c r="J220" s="188" t="n">
        <f aca="false">K220/D220</f>
        <v>0.219372952737482</v>
      </c>
      <c r="K220" s="189" t="n">
        <f aca="false">L220+M220+E220</f>
        <v>46.88</v>
      </c>
      <c r="L220" s="189" t="n">
        <f aca="false">F220*1163</f>
        <v>0</v>
      </c>
      <c r="M220" s="189" t="n">
        <f aca="false">G220*9.5</f>
        <v>0</v>
      </c>
      <c r="O220" s="96"/>
    </row>
    <row r="221" customFormat="false" ht="15" hidden="false" customHeight="false" outlineLevel="0" collapsed="false">
      <c r="A221" s="162" t="n">
        <v>8</v>
      </c>
      <c r="B221" s="186" t="s">
        <v>196</v>
      </c>
      <c r="C221" s="187" t="n">
        <v>40</v>
      </c>
      <c r="D221" s="187" t="n">
        <v>173.8</v>
      </c>
      <c r="E221" s="74" t="n">
        <v>16.72</v>
      </c>
      <c r="F221" s="169"/>
      <c r="G221" s="190"/>
      <c r="H221" s="74" t="n">
        <v>0</v>
      </c>
      <c r="I221" s="169"/>
      <c r="J221" s="188" t="n">
        <f aca="false">K221/D221</f>
        <v>0.0962025316455696</v>
      </c>
      <c r="K221" s="189" t="n">
        <f aca="false">L221+M221+E221</f>
        <v>16.72</v>
      </c>
      <c r="L221" s="189" t="n">
        <f aca="false">F221*1163</f>
        <v>0</v>
      </c>
      <c r="M221" s="189" t="n">
        <f aca="false">G221*9.5</f>
        <v>0</v>
      </c>
      <c r="O221" s="96"/>
    </row>
    <row r="222" customFormat="false" ht="15" hidden="false" customHeight="false" outlineLevel="0" collapsed="false">
      <c r="A222" s="162" t="n">
        <v>9</v>
      </c>
      <c r="B222" s="191" t="s">
        <v>197</v>
      </c>
      <c r="C222" s="187" t="n">
        <v>25</v>
      </c>
      <c r="D222" s="187" t="n">
        <v>98.1</v>
      </c>
      <c r="E222" s="74"/>
      <c r="F222" s="169"/>
      <c r="G222" s="190"/>
      <c r="H222" s="74" t="n">
        <v>1</v>
      </c>
      <c r="I222" s="169"/>
      <c r="J222" s="188" t="n">
        <f aca="false">K222/D222</f>
        <v>0</v>
      </c>
      <c r="K222" s="189" t="n">
        <f aca="false">L222+M222+E222</f>
        <v>0</v>
      </c>
      <c r="L222" s="189" t="n">
        <f aca="false">F222*1163</f>
        <v>0</v>
      </c>
      <c r="M222" s="189" t="n">
        <f aca="false">G222*9.5</f>
        <v>0</v>
      </c>
      <c r="O222" s="96"/>
    </row>
    <row r="223" customFormat="false" ht="15" hidden="false" customHeight="false" outlineLevel="0" collapsed="false">
      <c r="A223" s="180" t="n">
        <v>10</v>
      </c>
      <c r="B223" s="192" t="s">
        <v>198</v>
      </c>
      <c r="C223" s="187" t="n">
        <v>20</v>
      </c>
      <c r="D223" s="187" t="n">
        <v>94.55</v>
      </c>
      <c r="E223" s="74" t="n">
        <v>1.07</v>
      </c>
      <c r="F223" s="169"/>
      <c r="G223" s="190"/>
      <c r="H223" s="169"/>
      <c r="I223" s="169"/>
      <c r="J223" s="188" t="n">
        <f aca="false">K223/D223</f>
        <v>0.0113167636171338</v>
      </c>
      <c r="K223" s="189" t="n">
        <f aca="false">L223+M223+E223</f>
        <v>1.07</v>
      </c>
      <c r="L223" s="189" t="n">
        <f aca="false">F223*1163</f>
        <v>0</v>
      </c>
      <c r="M223" s="189" t="n">
        <f aca="false">G223*9.5</f>
        <v>0</v>
      </c>
      <c r="O223" s="96"/>
    </row>
    <row r="224" customFormat="false" ht="15" hidden="false" customHeight="false" outlineLevel="0" collapsed="false">
      <c r="A224" s="173"/>
      <c r="B224" s="174" t="s">
        <v>186</v>
      </c>
      <c r="C224" s="175" t="n">
        <f aca="false">SUM(C214:C223)</f>
        <v>1759</v>
      </c>
      <c r="D224" s="175" t="n">
        <f aca="false">SUM(D214:D223)</f>
        <v>7084.69</v>
      </c>
      <c r="E224" s="176" t="n">
        <f aca="false">SUM(E214:E223)</f>
        <v>20893.98</v>
      </c>
      <c r="F224" s="176" t="n">
        <f aca="false">SUM(F214:F223)</f>
        <v>42.97</v>
      </c>
      <c r="G224" s="193" t="n">
        <f aca="false">SUM(G214:G223)</f>
        <v>0</v>
      </c>
      <c r="H224" s="176" t="n">
        <f aca="false">SUM(H214:H223)</f>
        <v>710.92</v>
      </c>
      <c r="I224" s="176" t="n">
        <f aca="false">SUM(I214:I223)</f>
        <v>10.42</v>
      </c>
      <c r="J224" s="178"/>
      <c r="K224" s="178"/>
      <c r="L224" s="194"/>
      <c r="M224" s="178"/>
      <c r="O224" s="96"/>
    </row>
    <row r="225" customFormat="false" ht="15" hidden="false" customHeight="false" outlineLevel="0" collapsed="false">
      <c r="A225" s="173"/>
      <c r="B225" s="174" t="s">
        <v>187</v>
      </c>
      <c r="C225" s="175"/>
      <c r="D225" s="175"/>
      <c r="E225" s="176"/>
      <c r="F225" s="176"/>
      <c r="G225" s="178"/>
      <c r="H225" s="176"/>
      <c r="I225" s="178"/>
      <c r="J225" s="179" t="n">
        <f aca="false">SUM(J214:J223)/10</f>
        <v>3.26095630857075</v>
      </c>
      <c r="K225" s="178"/>
      <c r="L225" s="178"/>
      <c r="M225" s="178"/>
      <c r="O225" s="96"/>
    </row>
    <row r="226" customFormat="false" ht="15" hidden="false" customHeight="false" outlineLevel="0" collapsed="false">
      <c r="A226" s="125"/>
      <c r="B226" s="125"/>
      <c r="C226" s="125"/>
      <c r="D226" s="125"/>
      <c r="E226" s="124"/>
      <c r="F226" s="124"/>
      <c r="G226" s="124"/>
      <c r="H226" s="124"/>
      <c r="I226" s="124"/>
      <c r="J226" s="124"/>
      <c r="K226" s="124"/>
      <c r="L226" s="124"/>
      <c r="M226" s="124"/>
      <c r="O226" s="96"/>
    </row>
    <row r="227" customFormat="false" ht="15" hidden="false" customHeight="false" outlineLevel="0" collapsed="false">
      <c r="A227" s="125"/>
      <c r="B227" s="125"/>
      <c r="C227" s="125"/>
      <c r="D227" s="125"/>
      <c r="E227" s="124"/>
      <c r="F227" s="124"/>
      <c r="G227" s="124"/>
      <c r="H227" s="124"/>
      <c r="I227" s="124"/>
      <c r="J227" s="124"/>
      <c r="K227" s="124"/>
      <c r="L227" s="124"/>
      <c r="M227" s="124"/>
      <c r="O227" s="96"/>
    </row>
    <row r="228" customFormat="false" ht="13.5" hidden="false" customHeight="true" outlineLevel="0" collapsed="false">
      <c r="A228" s="126" t="s">
        <v>1</v>
      </c>
      <c r="B228" s="127" t="s">
        <v>2</v>
      </c>
      <c r="C228" s="127" t="s">
        <v>3</v>
      </c>
      <c r="D228" s="127" t="s">
        <v>4</v>
      </c>
      <c r="E228" s="126" t="s">
        <v>5</v>
      </c>
      <c r="F228" s="126"/>
      <c r="G228" s="126"/>
      <c r="H228" s="126"/>
      <c r="I228" s="126"/>
      <c r="J228" s="127" t="s">
        <v>6</v>
      </c>
      <c r="K228" s="127" t="s">
        <v>7</v>
      </c>
      <c r="L228" s="127"/>
      <c r="M228" s="127"/>
      <c r="O228" s="96"/>
    </row>
    <row r="229" customFormat="false" ht="49.5" hidden="false" customHeight="true" outlineLevel="0" collapsed="false">
      <c r="A229" s="126"/>
      <c r="B229" s="127"/>
      <c r="C229" s="127"/>
      <c r="D229" s="127"/>
      <c r="E229" s="126" t="s">
        <v>8</v>
      </c>
      <c r="F229" s="126" t="s">
        <v>9</v>
      </c>
      <c r="G229" s="126" t="s">
        <v>10</v>
      </c>
      <c r="H229" s="126" t="s">
        <v>11</v>
      </c>
      <c r="I229" s="126" t="s">
        <v>12</v>
      </c>
      <c r="J229" s="127"/>
      <c r="K229" s="127" t="s">
        <v>13</v>
      </c>
      <c r="L229" s="127" t="s">
        <v>14</v>
      </c>
      <c r="M229" s="127" t="s">
        <v>15</v>
      </c>
      <c r="O229" s="96"/>
    </row>
    <row r="230" customFormat="false" ht="15" hidden="false" customHeight="false" outlineLevel="0" collapsed="false">
      <c r="A230" s="161" t="s">
        <v>199</v>
      </c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O230" s="96"/>
    </row>
    <row r="231" customFormat="false" ht="23.85" hidden="false" customHeight="false" outlineLevel="0" collapsed="false">
      <c r="A231" s="129" t="n">
        <v>1</v>
      </c>
      <c r="B231" s="91" t="s">
        <v>200</v>
      </c>
      <c r="C231" s="92" t="n">
        <v>871</v>
      </c>
      <c r="D231" s="92" t="n">
        <v>9941.8</v>
      </c>
      <c r="E231" s="26" t="n">
        <v>9161.99</v>
      </c>
      <c r="F231" s="26" t="n">
        <v>0</v>
      </c>
      <c r="G231" s="195"/>
      <c r="H231" s="26" t="n">
        <v>476.96</v>
      </c>
      <c r="I231" s="195"/>
      <c r="J231" s="196" t="n">
        <f aca="false">K231/D231</f>
        <v>0.921562493713412</v>
      </c>
      <c r="K231" s="197" t="n">
        <f aca="false">L231+M231+E231</f>
        <v>9161.99</v>
      </c>
      <c r="L231" s="197" t="n">
        <f aca="false">F231*1163</f>
        <v>0</v>
      </c>
      <c r="M231" s="197" t="n">
        <f aca="false">G231*9.5</f>
        <v>0</v>
      </c>
      <c r="O231" s="96"/>
    </row>
    <row r="232" customFormat="false" ht="35.05" hidden="false" customHeight="false" outlineLevel="0" collapsed="false">
      <c r="A232" s="129" t="n">
        <v>2</v>
      </c>
      <c r="B232" s="91" t="s">
        <v>201</v>
      </c>
      <c r="C232" s="92" t="n">
        <v>875</v>
      </c>
      <c r="D232" s="92" t="n">
        <v>4538.7</v>
      </c>
      <c r="E232" s="26" t="n">
        <v>10298.37</v>
      </c>
      <c r="F232" s="26" t="n">
        <v>0</v>
      </c>
      <c r="G232" s="195"/>
      <c r="H232" s="26" t="n">
        <v>200.85</v>
      </c>
      <c r="I232" s="26" t="n">
        <v>104.71</v>
      </c>
      <c r="J232" s="196" t="n">
        <f aca="false">K232/D232</f>
        <v>2.26901315354617</v>
      </c>
      <c r="K232" s="197" t="n">
        <f aca="false">L232+M232+E232</f>
        <v>10298.37</v>
      </c>
      <c r="L232" s="197" t="n">
        <f aca="false">F232*1163</f>
        <v>0</v>
      </c>
      <c r="M232" s="197" t="n">
        <f aca="false">G232*9.5</f>
        <v>0</v>
      </c>
      <c r="O232" s="96"/>
    </row>
    <row r="233" customFormat="false" ht="23.85" hidden="false" customHeight="false" outlineLevel="0" collapsed="false">
      <c r="A233" s="129" t="n">
        <v>3</v>
      </c>
      <c r="B233" s="91" t="s">
        <v>202</v>
      </c>
      <c r="C233" s="92" t="n">
        <v>2425</v>
      </c>
      <c r="D233" s="92" t="n">
        <v>12788.2</v>
      </c>
      <c r="E233" s="26" t="n">
        <v>8836.39</v>
      </c>
      <c r="F233" s="26" t="n">
        <v>0</v>
      </c>
      <c r="G233" s="26" t="n">
        <v>75.53</v>
      </c>
      <c r="H233" s="26" t="n">
        <v>243.67</v>
      </c>
      <c r="I233" s="195"/>
      <c r="J233" s="196" t="n">
        <f aca="false">K233/D233</f>
        <v>0.747089113401417</v>
      </c>
      <c r="K233" s="197" t="n">
        <f aca="false">L233+M233+E233</f>
        <v>9553.925</v>
      </c>
      <c r="L233" s="197" t="n">
        <f aca="false">F233*1163</f>
        <v>0</v>
      </c>
      <c r="M233" s="197" t="n">
        <f aca="false">G233*9.5</f>
        <v>717.535</v>
      </c>
      <c r="O233" s="96"/>
    </row>
    <row r="234" customFormat="false" ht="23.85" hidden="false" customHeight="false" outlineLevel="0" collapsed="false">
      <c r="A234" s="129" t="n">
        <v>4</v>
      </c>
      <c r="B234" s="91" t="s">
        <v>203</v>
      </c>
      <c r="C234" s="92" t="n">
        <v>2028</v>
      </c>
      <c r="D234" s="92" t="n">
        <v>8780.4</v>
      </c>
      <c r="E234" s="26" t="n">
        <v>13725.5</v>
      </c>
      <c r="F234" s="198"/>
      <c r="G234" s="26" t="n">
        <v>67.64</v>
      </c>
      <c r="H234" s="26" t="n">
        <v>426.79</v>
      </c>
      <c r="I234" s="26" t="n">
        <v>125.76</v>
      </c>
      <c r="J234" s="196" t="n">
        <f aca="false">K234/D234</f>
        <v>1.63638103047697</v>
      </c>
      <c r="K234" s="197" t="n">
        <f aca="false">L234+M234+E234</f>
        <v>14368.08</v>
      </c>
      <c r="L234" s="197" t="n">
        <f aca="false">F234*1163</f>
        <v>0</v>
      </c>
      <c r="M234" s="197" t="n">
        <f aca="false">G234*9.5</f>
        <v>642.58</v>
      </c>
      <c r="O234" s="96"/>
    </row>
    <row r="235" customFormat="false" ht="15" hidden="false" customHeight="false" outlineLevel="0" collapsed="false">
      <c r="A235" s="129" t="n">
        <v>5</v>
      </c>
      <c r="B235" s="91" t="s">
        <v>204</v>
      </c>
      <c r="C235" s="92" t="n">
        <v>1332</v>
      </c>
      <c r="D235" s="92" t="n">
        <v>11092.1</v>
      </c>
      <c r="E235" s="26" t="n">
        <v>18303.2</v>
      </c>
      <c r="F235" s="26" t="n">
        <v>0</v>
      </c>
      <c r="G235" s="195"/>
      <c r="H235" s="26" t="n">
        <v>665.53</v>
      </c>
      <c r="I235" s="26" t="n">
        <v>138.03</v>
      </c>
      <c r="J235" s="196" t="n">
        <f aca="false">K235/D235</f>
        <v>1.6501113405036</v>
      </c>
      <c r="K235" s="197" t="n">
        <f aca="false">L235+M235+E235</f>
        <v>18303.2</v>
      </c>
      <c r="L235" s="197" t="n">
        <f aca="false">F235*1163</f>
        <v>0</v>
      </c>
      <c r="M235" s="197" t="n">
        <f aca="false">G235*9.5</f>
        <v>0</v>
      </c>
      <c r="O235" s="96"/>
    </row>
    <row r="236" customFormat="false" ht="15" hidden="false" customHeight="false" outlineLevel="0" collapsed="false">
      <c r="A236" s="143"/>
      <c r="B236" s="138" t="s">
        <v>186</v>
      </c>
      <c r="C236" s="139" t="n">
        <f aca="false">SUM(C231:C235)</f>
        <v>7531</v>
      </c>
      <c r="D236" s="139" t="n">
        <f aca="false">SUM(D231:D235)</f>
        <v>47141.2</v>
      </c>
      <c r="E236" s="140" t="n">
        <f aca="false">SUM(E231:E235)</f>
        <v>60325.45</v>
      </c>
      <c r="F236" s="140" t="n">
        <f aca="false">SUM(F231:F235)</f>
        <v>0</v>
      </c>
      <c r="G236" s="140" t="n">
        <f aca="false">SUM(G231:G235)</f>
        <v>143.17</v>
      </c>
      <c r="H236" s="140" t="n">
        <f aca="false">SUM(H231:H235)</f>
        <v>2013.8</v>
      </c>
      <c r="I236" s="140" t="n">
        <f aca="false">SUM(I231:I235)</f>
        <v>368.5</v>
      </c>
      <c r="J236" s="142"/>
      <c r="K236" s="142"/>
      <c r="L236" s="142"/>
      <c r="M236" s="142"/>
      <c r="O236" s="96"/>
    </row>
    <row r="237" customFormat="false" ht="15" hidden="false" customHeight="false" outlineLevel="0" collapsed="false">
      <c r="A237" s="143"/>
      <c r="B237" s="138" t="s">
        <v>187</v>
      </c>
      <c r="C237" s="139"/>
      <c r="D237" s="139"/>
      <c r="E237" s="140"/>
      <c r="F237" s="140"/>
      <c r="G237" s="140"/>
      <c r="H237" s="140"/>
      <c r="I237" s="140"/>
      <c r="J237" s="141" t="n">
        <f aca="false">SUM(J231:J235)/5</f>
        <v>1.44483142632831</v>
      </c>
      <c r="K237" s="142"/>
      <c r="L237" s="142"/>
      <c r="M237" s="142"/>
      <c r="O237" s="96"/>
    </row>
    <row r="239" customFormat="false" ht="15" hidden="false" customHeight="false" outlineLevel="0" collapsed="false">
      <c r="B239" s="121"/>
    </row>
  </sheetData>
  <mergeCells count="57">
    <mergeCell ref="A1:K1"/>
    <mergeCell ref="A4:A5"/>
    <mergeCell ref="B4:B5"/>
    <mergeCell ref="C4:C5"/>
    <mergeCell ref="D4:D5"/>
    <mergeCell ref="E4:I4"/>
    <mergeCell ref="J4:J5"/>
    <mergeCell ref="K4:M4"/>
    <mergeCell ref="A6:M6"/>
    <mergeCell ref="A60:A61"/>
    <mergeCell ref="B60:B61"/>
    <mergeCell ref="C60:C61"/>
    <mergeCell ref="D60:D61"/>
    <mergeCell ref="E60:I60"/>
    <mergeCell ref="J60:J61"/>
    <mergeCell ref="K60:M60"/>
    <mergeCell ref="A62:M62"/>
    <mergeCell ref="A118:A119"/>
    <mergeCell ref="B118:B119"/>
    <mergeCell ref="C118:C119"/>
    <mergeCell ref="D118:D119"/>
    <mergeCell ref="E118:I118"/>
    <mergeCell ref="J118:J119"/>
    <mergeCell ref="K118:M118"/>
    <mergeCell ref="A120:M120"/>
    <mergeCell ref="A143:A144"/>
    <mergeCell ref="B143:B144"/>
    <mergeCell ref="C143:C144"/>
    <mergeCell ref="D143:D144"/>
    <mergeCell ref="E143:I143"/>
    <mergeCell ref="J143:J144"/>
    <mergeCell ref="K143:M143"/>
    <mergeCell ref="A145:M145"/>
    <mergeCell ref="A168:A169"/>
    <mergeCell ref="B168:B169"/>
    <mergeCell ref="C168:C169"/>
    <mergeCell ref="D168:D169"/>
    <mergeCell ref="E168:I168"/>
    <mergeCell ref="J168:J169"/>
    <mergeCell ref="K168:M168"/>
    <mergeCell ref="A170:M170"/>
    <mergeCell ref="A211:A212"/>
    <mergeCell ref="B211:B212"/>
    <mergeCell ref="C211:C212"/>
    <mergeCell ref="D211:D212"/>
    <mergeCell ref="E211:I211"/>
    <mergeCell ref="J211:J212"/>
    <mergeCell ref="K211:M211"/>
    <mergeCell ref="A213:M213"/>
    <mergeCell ref="A228:A229"/>
    <mergeCell ref="B228:B229"/>
    <mergeCell ref="C228:C229"/>
    <mergeCell ref="D228:D229"/>
    <mergeCell ref="E228:I228"/>
    <mergeCell ref="J228:J229"/>
    <mergeCell ref="K228:M228"/>
    <mergeCell ref="A230:M230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3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31640625" defaultRowHeight="15" customHeight="true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21.29"/>
    <col collapsed="false" customWidth="true" hidden="false" outlineLevel="0" max="3" min="3" style="1" width="15.57"/>
    <col collapsed="false" customWidth="true" hidden="false" outlineLevel="0" max="4" min="4" style="1" width="14.69"/>
    <col collapsed="false" customWidth="true" hidden="false" outlineLevel="0" max="5" min="5" style="2" width="19"/>
    <col collapsed="false" customWidth="true" hidden="false" outlineLevel="0" max="6" min="6" style="2" width="18.58"/>
    <col collapsed="false" customWidth="true" hidden="false" outlineLevel="0" max="7" min="7" style="2" width="13.29"/>
    <col collapsed="false" customWidth="true" hidden="false" outlineLevel="0" max="8" min="8" style="2" width="11.14"/>
    <col collapsed="false" customWidth="true" hidden="false" outlineLevel="0" max="9" min="9" style="2" width="11.71"/>
    <col collapsed="false" customWidth="true" hidden="false" outlineLevel="0" max="10" min="10" style="3" width="12.29"/>
    <col collapsed="false" customWidth="true" hidden="false" outlineLevel="0" max="11" min="11" style="3" width="14.69"/>
    <col collapsed="false" customWidth="true" hidden="false" outlineLevel="0" max="12" min="12" style="3" width="14.15"/>
    <col collapsed="false" customWidth="true" hidden="false" outlineLevel="0" max="13" min="13" style="3" width="13.02"/>
    <col collapsed="false" customWidth="true" hidden="false" outlineLevel="0" max="15" min="15" style="1" width="11.57"/>
  </cols>
  <sheetData>
    <row r="1" customFormat="false" ht="15" hidden="false" customHeight="false" outlineLevel="0" collapsed="false">
      <c r="A1" s="122" t="s">
        <v>210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  <c r="M1" s="124"/>
      <c r="N1" s="1"/>
      <c r="P1" s="1"/>
      <c r="Q1" s="1"/>
    </row>
    <row r="2" customFormat="false" ht="15" hidden="false" customHeight="false" outlineLevel="0" collapsed="false">
      <c r="A2" s="125"/>
      <c r="B2" s="125"/>
      <c r="C2" s="125"/>
      <c r="D2" s="125"/>
      <c r="E2" s="124"/>
      <c r="F2" s="124"/>
      <c r="G2" s="124"/>
      <c r="H2" s="124"/>
      <c r="I2" s="124"/>
      <c r="J2" s="124"/>
      <c r="K2" s="124"/>
      <c r="L2" s="124"/>
      <c r="M2" s="124"/>
    </row>
    <row r="3" customFormat="false" ht="15" hidden="true" customHeight="false" outlineLevel="0" collapsed="false">
      <c r="A3" s="125"/>
      <c r="B3" s="125"/>
      <c r="C3" s="125"/>
      <c r="D3" s="125"/>
      <c r="E3" s="124"/>
      <c r="F3" s="124"/>
      <c r="G3" s="124"/>
      <c r="H3" s="124"/>
      <c r="I3" s="124"/>
      <c r="J3" s="124"/>
      <c r="K3" s="124"/>
      <c r="L3" s="124"/>
      <c r="M3" s="124"/>
    </row>
    <row r="4" customFormat="false" ht="13.5" hidden="false" customHeight="true" outlineLevel="0" collapsed="false">
      <c r="A4" s="126" t="s">
        <v>1</v>
      </c>
      <c r="B4" s="127" t="s">
        <v>2</v>
      </c>
      <c r="C4" s="127" t="s">
        <v>3</v>
      </c>
      <c r="D4" s="127" t="s">
        <v>4</v>
      </c>
      <c r="E4" s="126" t="s">
        <v>5</v>
      </c>
      <c r="F4" s="126"/>
      <c r="G4" s="126"/>
      <c r="H4" s="126"/>
      <c r="I4" s="126"/>
      <c r="J4" s="127" t="s">
        <v>6</v>
      </c>
      <c r="K4" s="127" t="s">
        <v>7</v>
      </c>
      <c r="L4" s="127"/>
      <c r="M4" s="127"/>
    </row>
    <row r="5" customFormat="false" ht="61.5" hidden="false" customHeight="true" outlineLevel="0" collapsed="false">
      <c r="A5" s="126"/>
      <c r="B5" s="127"/>
      <c r="C5" s="127"/>
      <c r="D5" s="127"/>
      <c r="E5" s="126" t="s">
        <v>8</v>
      </c>
      <c r="F5" s="126" t="s">
        <v>9</v>
      </c>
      <c r="G5" s="126" t="s">
        <v>10</v>
      </c>
      <c r="H5" s="126" t="s">
        <v>11</v>
      </c>
      <c r="I5" s="126" t="s">
        <v>12</v>
      </c>
      <c r="J5" s="127"/>
      <c r="K5" s="127" t="s">
        <v>13</v>
      </c>
      <c r="L5" s="127" t="s">
        <v>14</v>
      </c>
      <c r="M5" s="127" t="s">
        <v>15</v>
      </c>
      <c r="P5" s="9"/>
      <c r="Q5" s="9"/>
      <c r="R5" s="9"/>
    </row>
    <row r="6" customFormat="false" ht="13.5" hidden="false" customHeight="true" outlineLevel="0" collapsed="false">
      <c r="A6" s="128" t="s">
        <v>16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"/>
      <c r="O6" s="9"/>
      <c r="P6" s="11"/>
      <c r="Q6" s="11"/>
      <c r="R6" s="11"/>
      <c r="S6" s="11"/>
    </row>
    <row r="7" customFormat="false" ht="15" hidden="false" customHeight="false" outlineLevel="0" collapsed="false">
      <c r="A7" s="129" t="n">
        <v>1</v>
      </c>
      <c r="B7" s="91" t="s">
        <v>17</v>
      </c>
      <c r="C7" s="130" t="n">
        <v>119</v>
      </c>
      <c r="D7" s="130" t="n">
        <v>310.7</v>
      </c>
      <c r="E7" s="26" t="n">
        <v>421.56</v>
      </c>
      <c r="F7" s="26"/>
      <c r="G7" s="26" t="n">
        <v>6.11</v>
      </c>
      <c r="H7" s="26" t="n">
        <v>13.67</v>
      </c>
      <c r="I7" s="168"/>
      <c r="J7" s="131" t="n">
        <f aca="false">K7/D7</f>
        <v>1.54362729320888</v>
      </c>
      <c r="K7" s="132" t="n">
        <f aca="false">L7+M7+E7</f>
        <v>479.605</v>
      </c>
      <c r="L7" s="132" t="n">
        <f aca="false">F7*1163</f>
        <v>0</v>
      </c>
      <c r="M7" s="132" t="n">
        <f aca="false">G7*9.5</f>
        <v>58.045</v>
      </c>
      <c r="N7" s="19"/>
      <c r="O7" s="20"/>
      <c r="P7" s="21"/>
    </row>
    <row r="8" customFormat="false" ht="15" hidden="false" customHeight="false" outlineLevel="0" collapsed="false">
      <c r="A8" s="129" t="n">
        <v>2</v>
      </c>
      <c r="B8" s="91" t="s">
        <v>18</v>
      </c>
      <c r="C8" s="133" t="n">
        <v>124</v>
      </c>
      <c r="D8" s="130" t="n">
        <v>627.8</v>
      </c>
      <c r="E8" s="26" t="n">
        <v>1031.06</v>
      </c>
      <c r="F8" s="26"/>
      <c r="G8" s="168"/>
      <c r="H8" s="26" t="n">
        <v>35.35</v>
      </c>
      <c r="I8" s="168"/>
      <c r="J8" s="131" t="n">
        <f aca="false">K8/D8</f>
        <v>1.6423383243071</v>
      </c>
      <c r="K8" s="132" t="n">
        <f aca="false">L8+M8+E8</f>
        <v>1031.06</v>
      </c>
      <c r="L8" s="132" t="n">
        <f aca="false">F8*1163</f>
        <v>0</v>
      </c>
      <c r="M8" s="132" t="n">
        <f aca="false">G8*9.5</f>
        <v>0</v>
      </c>
      <c r="N8" s="19"/>
      <c r="O8" s="20"/>
      <c r="P8" s="21"/>
    </row>
    <row r="9" customFormat="false" ht="15" hidden="false" customHeight="false" outlineLevel="0" collapsed="false">
      <c r="A9" s="129" t="n">
        <v>3</v>
      </c>
      <c r="B9" s="91" t="s">
        <v>19</v>
      </c>
      <c r="C9" s="130" t="n">
        <v>48</v>
      </c>
      <c r="D9" s="130" t="n">
        <v>529</v>
      </c>
      <c r="E9" s="26" t="n">
        <v>844.67</v>
      </c>
      <c r="F9" s="168"/>
      <c r="G9" s="26"/>
      <c r="H9" s="26" t="n">
        <v>23.09</v>
      </c>
      <c r="I9" s="168"/>
      <c r="J9" s="131" t="n">
        <f aca="false">K9/D9</f>
        <v>1.59672967863894</v>
      </c>
      <c r="K9" s="132" t="n">
        <f aca="false">L9+M9+E9</f>
        <v>844.67</v>
      </c>
      <c r="L9" s="132" t="n">
        <f aca="false">F9*1163</f>
        <v>0</v>
      </c>
      <c r="M9" s="132" t="n">
        <f aca="false">G9*9.5</f>
        <v>0</v>
      </c>
      <c r="N9" s="19"/>
      <c r="O9" s="20"/>
      <c r="P9" s="21"/>
    </row>
    <row r="10" customFormat="false" ht="15" hidden="false" customHeight="false" outlineLevel="0" collapsed="false">
      <c r="A10" s="129" t="n">
        <v>4</v>
      </c>
      <c r="B10" s="91" t="s">
        <v>20</v>
      </c>
      <c r="C10" s="133" t="n">
        <v>219</v>
      </c>
      <c r="D10" s="130" t="n">
        <v>2020.8</v>
      </c>
      <c r="E10" s="26" t="n">
        <v>3458.8</v>
      </c>
      <c r="F10" s="26"/>
      <c r="G10" s="168"/>
      <c r="H10" s="26" t="n">
        <v>135.31</v>
      </c>
      <c r="I10" s="168"/>
      <c r="J10" s="131" t="n">
        <f aca="false">K10/D10</f>
        <v>1.71159936658749</v>
      </c>
      <c r="K10" s="132" t="n">
        <f aca="false">L10+M10+E10</f>
        <v>3458.8</v>
      </c>
      <c r="L10" s="132" t="n">
        <f aca="false">F10*1163</f>
        <v>0</v>
      </c>
      <c r="M10" s="132" t="n">
        <f aca="false">G10*9.5</f>
        <v>0</v>
      </c>
      <c r="N10" s="19"/>
      <c r="O10" s="20"/>
      <c r="P10" s="21"/>
    </row>
    <row r="11" customFormat="false" ht="15" hidden="false" customHeight="false" outlineLevel="0" collapsed="false">
      <c r="A11" s="129" t="n">
        <v>5</v>
      </c>
      <c r="B11" s="91" t="s">
        <v>21</v>
      </c>
      <c r="C11" s="130" t="n">
        <v>115</v>
      </c>
      <c r="D11" s="130" t="n">
        <v>1993.12</v>
      </c>
      <c r="E11" s="26" t="n">
        <v>1238.69</v>
      </c>
      <c r="F11" s="26"/>
      <c r="G11" s="168"/>
      <c r="H11" s="26" t="n">
        <v>27.76</v>
      </c>
      <c r="I11" s="168"/>
      <c r="J11" s="131" t="n">
        <f aca="false">K11/D11</f>
        <v>0.621482901180059</v>
      </c>
      <c r="K11" s="132" t="n">
        <f aca="false">L11+M11+E11</f>
        <v>1238.69</v>
      </c>
      <c r="L11" s="132" t="n">
        <f aca="false">F11*1163</f>
        <v>0</v>
      </c>
      <c r="M11" s="132" t="n">
        <f aca="false">G11*9.5</f>
        <v>0</v>
      </c>
      <c r="N11" s="19"/>
      <c r="O11" s="20"/>
      <c r="P11" s="21"/>
    </row>
    <row r="12" customFormat="false" ht="27" hidden="false" customHeight="true" outlineLevel="0" collapsed="false">
      <c r="A12" s="129" t="n">
        <v>6</v>
      </c>
      <c r="B12" s="91" t="s">
        <v>22</v>
      </c>
      <c r="C12" s="130" t="n">
        <v>138</v>
      </c>
      <c r="D12" s="130" t="n">
        <v>868</v>
      </c>
      <c r="E12" s="26" t="n">
        <v>771.88</v>
      </c>
      <c r="F12" s="134"/>
      <c r="G12" s="168"/>
      <c r="H12" s="26" t="n">
        <v>53.48</v>
      </c>
      <c r="I12" s="26" t="n">
        <v>15.37</v>
      </c>
      <c r="J12" s="131" t="n">
        <f aca="false">K12/D12</f>
        <v>0.88926267281106</v>
      </c>
      <c r="K12" s="132" t="n">
        <f aca="false">L12+M12+E12</f>
        <v>771.88</v>
      </c>
      <c r="L12" s="132" t="n">
        <f aca="false">F12*1163</f>
        <v>0</v>
      </c>
      <c r="M12" s="132" t="n">
        <f aca="false">G12*9.5</f>
        <v>0</v>
      </c>
      <c r="N12" s="19"/>
      <c r="O12" s="20"/>
      <c r="P12" s="21"/>
    </row>
    <row r="13" customFormat="false" ht="15" hidden="false" customHeight="false" outlineLevel="0" collapsed="false">
      <c r="A13" s="129" t="n">
        <v>7</v>
      </c>
      <c r="B13" s="91" t="s">
        <v>23</v>
      </c>
      <c r="C13" s="130" t="n">
        <v>156</v>
      </c>
      <c r="D13" s="130" t="n">
        <v>570</v>
      </c>
      <c r="E13" s="26" t="n">
        <v>1809.52</v>
      </c>
      <c r="F13" s="198"/>
      <c r="G13" s="26" t="n">
        <v>177.65</v>
      </c>
      <c r="H13" s="26" t="n">
        <v>12.22</v>
      </c>
      <c r="I13" s="168"/>
      <c r="J13" s="131" t="n">
        <f aca="false">K13/D13</f>
        <v>6.1354298245614</v>
      </c>
      <c r="K13" s="132" t="n">
        <f aca="false">L13+M13+E13</f>
        <v>3497.195</v>
      </c>
      <c r="L13" s="132" t="n">
        <f aca="false">F13*1163</f>
        <v>0</v>
      </c>
      <c r="M13" s="132" t="n">
        <f aca="false">G13*9.5</f>
        <v>1687.675</v>
      </c>
      <c r="N13" s="19"/>
      <c r="O13" s="20"/>
      <c r="P13" s="21"/>
    </row>
    <row r="14" customFormat="false" ht="15" hidden="false" customHeight="false" outlineLevel="0" collapsed="false">
      <c r="A14" s="129" t="n">
        <v>8</v>
      </c>
      <c r="B14" s="91" t="s">
        <v>24</v>
      </c>
      <c r="C14" s="130" t="n">
        <v>322</v>
      </c>
      <c r="D14" s="130" t="n">
        <v>1735</v>
      </c>
      <c r="E14" s="26" t="n">
        <v>1638.28</v>
      </c>
      <c r="F14" s="26"/>
      <c r="G14" s="168"/>
      <c r="H14" s="26" t="n">
        <v>72.36</v>
      </c>
      <c r="I14" s="26" t="n">
        <v>2.01</v>
      </c>
      <c r="J14" s="131" t="n">
        <f aca="false">K14/D14</f>
        <v>0.944253602305476</v>
      </c>
      <c r="K14" s="132" t="n">
        <f aca="false">L14+M14+E14</f>
        <v>1638.28</v>
      </c>
      <c r="L14" s="132" t="n">
        <f aca="false">F14*1163</f>
        <v>0</v>
      </c>
      <c r="M14" s="132" t="n">
        <f aca="false">G14*9.5</f>
        <v>0</v>
      </c>
      <c r="N14" s="19"/>
      <c r="O14" s="20"/>
      <c r="P14" s="21"/>
    </row>
    <row r="15" customFormat="false" ht="15" hidden="false" customHeight="false" outlineLevel="0" collapsed="false">
      <c r="A15" s="129" t="n">
        <v>9</v>
      </c>
      <c r="B15" s="91" t="s">
        <v>25</v>
      </c>
      <c r="C15" s="130" t="n">
        <v>360</v>
      </c>
      <c r="D15" s="130" t="n">
        <v>2128.9</v>
      </c>
      <c r="E15" s="26" t="n">
        <v>1578.2</v>
      </c>
      <c r="F15" s="134"/>
      <c r="G15" s="190"/>
      <c r="H15" s="26" t="n">
        <v>59.31</v>
      </c>
      <c r="I15" s="26" t="n">
        <v>6</v>
      </c>
      <c r="J15" s="131" t="n">
        <f aca="false">K15/D15</f>
        <v>0.741321809385128</v>
      </c>
      <c r="K15" s="132" t="n">
        <f aca="false">L15+M15+E15</f>
        <v>1578.2</v>
      </c>
      <c r="L15" s="132" t="n">
        <f aca="false">F15*1163</f>
        <v>0</v>
      </c>
      <c r="M15" s="132" t="n">
        <f aca="false">G15*9.5</f>
        <v>0</v>
      </c>
      <c r="N15" s="19"/>
      <c r="O15" s="20"/>
      <c r="P15" s="21"/>
    </row>
    <row r="16" customFormat="false" ht="15" hidden="false" customHeight="false" outlineLevel="0" collapsed="false">
      <c r="A16" s="129" t="n">
        <v>10</v>
      </c>
      <c r="B16" s="91" t="s">
        <v>26</v>
      </c>
      <c r="C16" s="130" t="n">
        <v>321</v>
      </c>
      <c r="D16" s="130" t="n">
        <v>1945.9</v>
      </c>
      <c r="E16" s="26" t="n">
        <v>1291.18</v>
      </c>
      <c r="F16" s="26"/>
      <c r="G16" s="190"/>
      <c r="H16" s="26" t="n">
        <v>96.61</v>
      </c>
      <c r="I16" s="26" t="n">
        <v>10</v>
      </c>
      <c r="J16" s="131" t="n">
        <f aca="false">K16/D16</f>
        <v>0.663538722442058</v>
      </c>
      <c r="K16" s="132" t="n">
        <f aca="false">L16+M16+E16</f>
        <v>1291.18</v>
      </c>
      <c r="L16" s="132" t="n">
        <f aca="false">F16*1163</f>
        <v>0</v>
      </c>
      <c r="M16" s="132" t="n">
        <f aca="false">G16*9.5</f>
        <v>0</v>
      </c>
      <c r="N16" s="19"/>
      <c r="O16" s="20"/>
      <c r="P16" s="21"/>
    </row>
    <row r="17" customFormat="false" ht="15" hidden="false" customHeight="false" outlineLevel="0" collapsed="false">
      <c r="A17" s="129" t="n">
        <v>11</v>
      </c>
      <c r="B17" s="91" t="s">
        <v>27</v>
      </c>
      <c r="C17" s="130" t="n">
        <v>212</v>
      </c>
      <c r="D17" s="130" t="n">
        <v>1060.7</v>
      </c>
      <c r="E17" s="26" t="n">
        <v>475.08</v>
      </c>
      <c r="F17" s="198"/>
      <c r="G17" s="26" t="n">
        <v>86.68</v>
      </c>
      <c r="H17" s="26" t="n">
        <v>20.01</v>
      </c>
      <c r="I17" s="168"/>
      <c r="J17" s="131" t="n">
        <f aca="false">K17/D17</f>
        <v>1.22422928254926</v>
      </c>
      <c r="K17" s="132" t="n">
        <f aca="false">L17+M17+E17</f>
        <v>1298.54</v>
      </c>
      <c r="L17" s="132" t="n">
        <f aca="false">F17*1163</f>
        <v>0</v>
      </c>
      <c r="M17" s="132" t="n">
        <f aca="false">G17*9.5</f>
        <v>823.46</v>
      </c>
      <c r="N17" s="19"/>
      <c r="O17" s="20"/>
      <c r="P17" s="21"/>
    </row>
    <row r="18" customFormat="false" ht="15" hidden="false" customHeight="false" outlineLevel="0" collapsed="false">
      <c r="A18" s="129" t="n">
        <v>12</v>
      </c>
      <c r="B18" s="91" t="s">
        <v>28</v>
      </c>
      <c r="C18" s="130" t="n">
        <v>392</v>
      </c>
      <c r="D18" s="130" t="n">
        <v>1954.8</v>
      </c>
      <c r="E18" s="26" t="n">
        <v>2633.34</v>
      </c>
      <c r="F18" s="134"/>
      <c r="G18" s="168"/>
      <c r="H18" s="26" t="n">
        <v>130.02</v>
      </c>
      <c r="I18" s="26" t="n">
        <v>3.62</v>
      </c>
      <c r="J18" s="131" t="n">
        <f aca="false">K18/D18</f>
        <v>1.34711479435236</v>
      </c>
      <c r="K18" s="132" t="n">
        <f aca="false">L18+M18+E18</f>
        <v>2633.34</v>
      </c>
      <c r="L18" s="132" t="n">
        <f aca="false">F18*1163</f>
        <v>0</v>
      </c>
      <c r="M18" s="132" t="n">
        <f aca="false">G18*9.5</f>
        <v>0</v>
      </c>
      <c r="N18" s="19"/>
      <c r="O18" s="20"/>
      <c r="P18" s="21"/>
    </row>
    <row r="19" customFormat="false" ht="15" hidden="false" customHeight="false" outlineLevel="0" collapsed="false">
      <c r="A19" s="129" t="n">
        <v>13</v>
      </c>
      <c r="B19" s="91" t="s">
        <v>29</v>
      </c>
      <c r="C19" s="130" t="n">
        <v>156</v>
      </c>
      <c r="D19" s="130" t="n">
        <v>951.3</v>
      </c>
      <c r="E19" s="26" t="n">
        <v>1540.79</v>
      </c>
      <c r="F19" s="26"/>
      <c r="G19" s="168"/>
      <c r="H19" s="26" t="n">
        <v>41.97</v>
      </c>
      <c r="I19" s="168"/>
      <c r="J19" s="131" t="n">
        <f aca="false">K19/D19</f>
        <v>1.61966782297908</v>
      </c>
      <c r="K19" s="132" t="n">
        <f aca="false">L19+M19+E19</f>
        <v>1540.79</v>
      </c>
      <c r="L19" s="132" t="n">
        <f aca="false">F19*1163</f>
        <v>0</v>
      </c>
      <c r="M19" s="132" t="n">
        <f aca="false">G19*9.5</f>
        <v>0</v>
      </c>
      <c r="N19" s="19"/>
      <c r="O19" s="20"/>
      <c r="P19" s="21"/>
    </row>
    <row r="20" customFormat="false" ht="15" hidden="false" customHeight="false" outlineLevel="0" collapsed="false">
      <c r="A20" s="129" t="n">
        <v>14</v>
      </c>
      <c r="B20" s="91" t="s">
        <v>30</v>
      </c>
      <c r="C20" s="130" t="n">
        <v>204</v>
      </c>
      <c r="D20" s="130" t="n">
        <v>1049.12</v>
      </c>
      <c r="E20" s="26" t="n">
        <v>1887.66</v>
      </c>
      <c r="F20" s="198"/>
      <c r="G20" s="168"/>
      <c r="H20" s="26" t="n">
        <v>54.37</v>
      </c>
      <c r="I20" s="168"/>
      <c r="J20" s="131" t="n">
        <f aca="false">K20/D20</f>
        <v>1.79927939606527</v>
      </c>
      <c r="K20" s="132" t="n">
        <f aca="false">L20+M20+E20</f>
        <v>1887.66</v>
      </c>
      <c r="L20" s="132" t="n">
        <f aca="false">F20*1163</f>
        <v>0</v>
      </c>
      <c r="M20" s="132" t="n">
        <f aca="false">G20*9.5</f>
        <v>0</v>
      </c>
      <c r="N20" s="19"/>
      <c r="O20" s="20"/>
      <c r="P20" s="21"/>
    </row>
    <row r="21" customFormat="false" ht="15" hidden="false" customHeight="false" outlineLevel="0" collapsed="false">
      <c r="A21" s="129" t="n">
        <v>15</v>
      </c>
      <c r="B21" s="91" t="s">
        <v>206</v>
      </c>
      <c r="C21" s="130" t="n">
        <v>350</v>
      </c>
      <c r="D21" s="130" t="n">
        <v>2104.3</v>
      </c>
      <c r="E21" s="26" t="n">
        <v>1605.32</v>
      </c>
      <c r="F21" s="134"/>
      <c r="G21" s="168"/>
      <c r="H21" s="26" t="n">
        <v>66.46</v>
      </c>
      <c r="I21" s="26"/>
      <c r="J21" s="131" t="n">
        <f aca="false">K21/D21</f>
        <v>0.762876015777218</v>
      </c>
      <c r="K21" s="132" t="n">
        <f aca="false">L21+M21+E21</f>
        <v>1605.32</v>
      </c>
      <c r="L21" s="132" t="n">
        <f aca="false">F21*1163</f>
        <v>0</v>
      </c>
      <c r="M21" s="132" t="n">
        <f aca="false">G21*9.5</f>
        <v>0</v>
      </c>
      <c r="N21" s="19"/>
      <c r="O21" s="20"/>
      <c r="P21" s="21"/>
    </row>
    <row r="22" customFormat="false" ht="15" hidden="false" customHeight="false" outlineLevel="0" collapsed="false">
      <c r="A22" s="129" t="n">
        <v>16</v>
      </c>
      <c r="B22" s="91" t="s">
        <v>32</v>
      </c>
      <c r="C22" s="130" t="n">
        <v>347</v>
      </c>
      <c r="D22" s="130" t="n">
        <v>1735</v>
      </c>
      <c r="E22" s="26" t="n">
        <v>1566.61</v>
      </c>
      <c r="F22" s="198"/>
      <c r="G22" s="168"/>
      <c r="H22" s="26" t="n">
        <v>67.51</v>
      </c>
      <c r="I22" s="26" t="n">
        <v>35.25</v>
      </c>
      <c r="J22" s="131" t="n">
        <f aca="false">K22/D22</f>
        <v>0.902945244956772</v>
      </c>
      <c r="K22" s="132" t="n">
        <f aca="false">L22+M22+E22</f>
        <v>1566.61</v>
      </c>
      <c r="L22" s="132" t="n">
        <f aca="false">F22*1163</f>
        <v>0</v>
      </c>
      <c r="M22" s="132" t="n">
        <f aca="false">G22*9.5</f>
        <v>0</v>
      </c>
      <c r="N22" s="19"/>
      <c r="O22" s="20"/>
      <c r="P22" s="21"/>
    </row>
    <row r="23" customFormat="false" ht="15" hidden="false" customHeight="false" outlineLevel="0" collapsed="false">
      <c r="A23" s="129" t="n">
        <v>17</v>
      </c>
      <c r="B23" s="91" t="s">
        <v>33</v>
      </c>
      <c r="C23" s="130" t="n">
        <v>308</v>
      </c>
      <c r="D23" s="130" t="n">
        <v>1799.2</v>
      </c>
      <c r="E23" s="26" t="n">
        <v>2273.94</v>
      </c>
      <c r="F23" s="26"/>
      <c r="G23" s="168"/>
      <c r="H23" s="26" t="n">
        <v>83.82</v>
      </c>
      <c r="I23" s="74" t="n">
        <v>15.46</v>
      </c>
      <c r="J23" s="131" t="n">
        <f aca="false">K23/D23</f>
        <v>1.26386171631836</v>
      </c>
      <c r="K23" s="132" t="n">
        <f aca="false">L23+M23+E23</f>
        <v>2273.94</v>
      </c>
      <c r="L23" s="132" t="n">
        <f aca="false">F23*1163</f>
        <v>0</v>
      </c>
      <c r="M23" s="132" t="n">
        <f aca="false">G23*9.5</f>
        <v>0</v>
      </c>
      <c r="N23" s="19"/>
      <c r="O23" s="20"/>
      <c r="P23" s="21"/>
    </row>
    <row r="24" customFormat="false" ht="15" hidden="false" customHeight="false" outlineLevel="0" collapsed="false">
      <c r="A24" s="129" t="n">
        <v>18</v>
      </c>
      <c r="B24" s="91" t="s">
        <v>34</v>
      </c>
      <c r="C24" s="130" t="n">
        <v>453</v>
      </c>
      <c r="D24" s="130" t="n">
        <v>2416.8</v>
      </c>
      <c r="E24" s="26" t="n">
        <v>1873.58</v>
      </c>
      <c r="F24" s="134"/>
      <c r="G24" s="168"/>
      <c r="H24" s="26" t="n">
        <v>89.25</v>
      </c>
      <c r="I24" s="26" t="n">
        <v>71.39</v>
      </c>
      <c r="J24" s="131" t="n">
        <f aca="false">K24/D24</f>
        <v>0.775231711353856</v>
      </c>
      <c r="K24" s="132" t="n">
        <f aca="false">L24+M24+E24</f>
        <v>1873.58</v>
      </c>
      <c r="L24" s="132" t="n">
        <f aca="false">F24*1163</f>
        <v>0</v>
      </c>
      <c r="M24" s="132" t="n">
        <f aca="false">G24*9.5</f>
        <v>0</v>
      </c>
      <c r="N24" s="19"/>
      <c r="O24" s="20"/>
      <c r="P24" s="21"/>
    </row>
    <row r="25" customFormat="false" ht="15" hidden="false" customHeight="false" outlineLevel="0" collapsed="false">
      <c r="A25" s="129" t="n">
        <v>19</v>
      </c>
      <c r="B25" s="91" t="s">
        <v>35</v>
      </c>
      <c r="C25" s="130" t="n">
        <v>306</v>
      </c>
      <c r="D25" s="130" t="n">
        <v>2129.7</v>
      </c>
      <c r="E25" s="26" t="n">
        <v>1598.49</v>
      </c>
      <c r="F25" s="26"/>
      <c r="G25" s="168"/>
      <c r="H25" s="26" t="n">
        <v>69.18</v>
      </c>
      <c r="I25" s="26" t="n">
        <v>15.26</v>
      </c>
      <c r="J25" s="131" t="n">
        <f aca="false">K25/D25</f>
        <v>0.750570502887731</v>
      </c>
      <c r="K25" s="132" t="n">
        <f aca="false">L25+M25+E25</f>
        <v>1598.49</v>
      </c>
      <c r="L25" s="132" t="n">
        <f aca="false">F25*1163</f>
        <v>0</v>
      </c>
      <c r="M25" s="132" t="n">
        <f aca="false">G25*9.5</f>
        <v>0</v>
      </c>
      <c r="N25" s="19"/>
      <c r="O25" s="20"/>
      <c r="P25" s="21"/>
    </row>
    <row r="26" customFormat="false" ht="15" hidden="false" customHeight="false" outlineLevel="0" collapsed="false">
      <c r="A26" s="129" t="n">
        <v>20</v>
      </c>
      <c r="B26" s="91" t="s">
        <v>36</v>
      </c>
      <c r="C26" s="130" t="n">
        <v>416</v>
      </c>
      <c r="D26" s="130" t="n">
        <v>2416.8</v>
      </c>
      <c r="E26" s="26" t="n">
        <v>2043.62</v>
      </c>
      <c r="F26" s="26"/>
      <c r="G26" s="168"/>
      <c r="H26" s="26" t="n">
        <v>91.12</v>
      </c>
      <c r="I26" s="198"/>
      <c r="J26" s="131" t="n">
        <f aca="false">K26/D26</f>
        <v>0.845589208871234</v>
      </c>
      <c r="K26" s="132" t="n">
        <f aca="false">L26+M26+E26</f>
        <v>2043.62</v>
      </c>
      <c r="L26" s="132" t="n">
        <f aca="false">F26*1163</f>
        <v>0</v>
      </c>
      <c r="M26" s="132" t="n">
        <f aca="false">G26*9.5</f>
        <v>0</v>
      </c>
      <c r="N26" s="19"/>
      <c r="O26" s="20"/>
      <c r="P26" s="21"/>
    </row>
    <row r="27" customFormat="false" ht="15" hidden="false" customHeight="false" outlineLevel="0" collapsed="false">
      <c r="A27" s="129" t="n">
        <v>21</v>
      </c>
      <c r="B27" s="91" t="s">
        <v>37</v>
      </c>
      <c r="C27" s="130" t="n">
        <v>386</v>
      </c>
      <c r="D27" s="130" t="n">
        <v>2129.7</v>
      </c>
      <c r="E27" s="26" t="n">
        <v>1937.48</v>
      </c>
      <c r="F27" s="134"/>
      <c r="G27" s="168"/>
      <c r="H27" s="26" t="n">
        <v>55.3</v>
      </c>
      <c r="I27" s="26" t="n">
        <v>27.95</v>
      </c>
      <c r="J27" s="131" t="n">
        <f aca="false">K27/D27</f>
        <v>0.909743156313096</v>
      </c>
      <c r="K27" s="132" t="n">
        <f aca="false">L27+M27+E27</f>
        <v>1937.48</v>
      </c>
      <c r="L27" s="132" t="n">
        <f aca="false">F27*1163</f>
        <v>0</v>
      </c>
      <c r="M27" s="132" t="n">
        <f aca="false">G27*9.5</f>
        <v>0</v>
      </c>
      <c r="N27" s="19"/>
      <c r="O27" s="20"/>
      <c r="P27" s="21"/>
    </row>
    <row r="28" customFormat="false" ht="15" hidden="false" customHeight="false" outlineLevel="0" collapsed="false">
      <c r="A28" s="129" t="n">
        <v>22</v>
      </c>
      <c r="B28" s="91" t="s">
        <v>38</v>
      </c>
      <c r="C28" s="133" t="n">
        <v>222</v>
      </c>
      <c r="D28" s="130" t="n">
        <v>1803.7</v>
      </c>
      <c r="E28" s="26" t="n">
        <v>1325.52</v>
      </c>
      <c r="F28" s="26"/>
      <c r="G28" s="168"/>
      <c r="H28" s="26" t="n">
        <v>50.95</v>
      </c>
      <c r="I28" s="26" t="n">
        <v>17.6</v>
      </c>
      <c r="J28" s="131" t="n">
        <f aca="false">K28/D28</f>
        <v>0.734889394023396</v>
      </c>
      <c r="K28" s="132" t="n">
        <f aca="false">L28+M28+E28</f>
        <v>1325.52</v>
      </c>
      <c r="L28" s="132" t="n">
        <f aca="false">F28*1163</f>
        <v>0</v>
      </c>
      <c r="M28" s="132" t="n">
        <f aca="false">G28*9.5</f>
        <v>0</v>
      </c>
      <c r="N28" s="19"/>
      <c r="O28" s="20"/>
      <c r="P28" s="21"/>
    </row>
    <row r="29" customFormat="false" ht="15" hidden="false" customHeight="false" outlineLevel="0" collapsed="false">
      <c r="A29" s="129" t="n">
        <v>23</v>
      </c>
      <c r="B29" s="91" t="s">
        <v>39</v>
      </c>
      <c r="C29" s="130" t="n">
        <v>48</v>
      </c>
      <c r="D29" s="130" t="n">
        <v>530</v>
      </c>
      <c r="E29" s="26" t="n">
        <v>145</v>
      </c>
      <c r="F29" s="198"/>
      <c r="G29" s="168"/>
      <c r="H29" s="26" t="n">
        <v>2</v>
      </c>
      <c r="I29" s="168"/>
      <c r="J29" s="131" t="n">
        <f aca="false">K29/D29</f>
        <v>0.273584905660377</v>
      </c>
      <c r="K29" s="132" t="n">
        <f aca="false">L29+M29+E29</f>
        <v>145</v>
      </c>
      <c r="L29" s="132" t="n">
        <f aca="false">F29*1163</f>
        <v>0</v>
      </c>
      <c r="M29" s="132" t="n">
        <f aca="false">G29*9.5</f>
        <v>0</v>
      </c>
      <c r="N29" s="19"/>
      <c r="O29" s="20"/>
      <c r="P29" s="21"/>
    </row>
    <row r="30" customFormat="false" ht="15" hidden="false" customHeight="false" outlineLevel="0" collapsed="false">
      <c r="A30" s="129" t="n">
        <v>24</v>
      </c>
      <c r="B30" s="91" t="s">
        <v>40</v>
      </c>
      <c r="C30" s="130" t="n">
        <v>360</v>
      </c>
      <c r="D30" s="130" t="n">
        <v>2274.9</v>
      </c>
      <c r="E30" s="26" t="n">
        <v>2040.52</v>
      </c>
      <c r="F30" s="134"/>
      <c r="G30" s="168"/>
      <c r="H30" s="26" t="n">
        <v>62.37</v>
      </c>
      <c r="I30" s="168"/>
      <c r="J30" s="131" t="n">
        <f aca="false">K30/D30</f>
        <v>0.896971295441558</v>
      </c>
      <c r="K30" s="132" t="n">
        <f aca="false">L30+M30+E30</f>
        <v>2040.52</v>
      </c>
      <c r="L30" s="132" t="n">
        <f aca="false">F30*1163</f>
        <v>0</v>
      </c>
      <c r="M30" s="132" t="n">
        <f aca="false">G30*9.5</f>
        <v>0</v>
      </c>
      <c r="N30" s="19"/>
      <c r="O30" s="20"/>
      <c r="P30" s="21"/>
    </row>
    <row r="31" customFormat="false" ht="15" hidden="false" customHeight="false" outlineLevel="0" collapsed="false">
      <c r="A31" s="129" t="n">
        <v>25</v>
      </c>
      <c r="B31" s="91" t="s">
        <v>41</v>
      </c>
      <c r="C31" s="130" t="n">
        <v>337</v>
      </c>
      <c r="D31" s="130" t="n">
        <v>1988</v>
      </c>
      <c r="E31" s="26" t="n">
        <v>2380.18</v>
      </c>
      <c r="F31" s="26"/>
      <c r="G31" s="168"/>
      <c r="H31" s="26" t="n">
        <v>134.37</v>
      </c>
      <c r="I31" s="26" t="n">
        <v>46.66</v>
      </c>
      <c r="J31" s="131" t="n">
        <f aca="false">K31/D31</f>
        <v>1.19727364185111</v>
      </c>
      <c r="K31" s="132" t="n">
        <f aca="false">L31+M31+E31</f>
        <v>2380.18</v>
      </c>
      <c r="L31" s="132" t="n">
        <f aca="false">F31*1163</f>
        <v>0</v>
      </c>
      <c r="M31" s="132" t="n">
        <f aca="false">G31*9.5</f>
        <v>0</v>
      </c>
      <c r="N31" s="19"/>
      <c r="O31" s="20"/>
      <c r="P31" s="21"/>
    </row>
    <row r="32" customFormat="false" ht="15" hidden="false" customHeight="false" outlineLevel="0" collapsed="false">
      <c r="A32" s="129" t="n">
        <v>26</v>
      </c>
      <c r="B32" s="91" t="s">
        <v>42</v>
      </c>
      <c r="C32" s="130" t="n">
        <v>209</v>
      </c>
      <c r="D32" s="130" t="n">
        <v>1514.6</v>
      </c>
      <c r="E32" s="26" t="n">
        <v>1864.25</v>
      </c>
      <c r="F32" s="26"/>
      <c r="G32" s="168"/>
      <c r="H32" s="26" t="n">
        <v>56.39</v>
      </c>
      <c r="I32" s="168"/>
      <c r="J32" s="131" t="n">
        <f aca="false">K32/D32</f>
        <v>1.2308530305031</v>
      </c>
      <c r="K32" s="132" t="n">
        <f aca="false">L32+M32+E32</f>
        <v>1864.25</v>
      </c>
      <c r="L32" s="132" t="n">
        <f aca="false">F32*1163</f>
        <v>0</v>
      </c>
      <c r="M32" s="132" t="n">
        <f aca="false">G32*9.5</f>
        <v>0</v>
      </c>
      <c r="N32" s="19"/>
      <c r="O32" s="20"/>
      <c r="P32" s="21"/>
    </row>
    <row r="33" customFormat="false" ht="15" hidden="false" customHeight="false" outlineLevel="0" collapsed="false">
      <c r="A33" s="129" t="n">
        <v>27</v>
      </c>
      <c r="B33" s="91" t="s">
        <v>43</v>
      </c>
      <c r="C33" s="130" t="n">
        <v>315</v>
      </c>
      <c r="D33" s="130" t="n">
        <v>2129.7</v>
      </c>
      <c r="E33" s="26" t="n">
        <v>1472.23</v>
      </c>
      <c r="F33" s="134"/>
      <c r="G33" s="168"/>
      <c r="H33" s="26" t="n">
        <v>98.02</v>
      </c>
      <c r="I33" s="26" t="n">
        <v>4.52</v>
      </c>
      <c r="J33" s="131" t="n">
        <f aca="false">K33/D33</f>
        <v>0.691285157533925</v>
      </c>
      <c r="K33" s="132" t="n">
        <f aca="false">L33+M33+E33</f>
        <v>1472.23</v>
      </c>
      <c r="L33" s="132" t="n">
        <f aca="false">F33*1163</f>
        <v>0</v>
      </c>
      <c r="M33" s="132" t="n">
        <f aca="false">G33*9.5</f>
        <v>0</v>
      </c>
      <c r="N33" s="19"/>
      <c r="O33" s="20"/>
      <c r="P33" s="21"/>
      <c r="S33" s="21"/>
    </row>
    <row r="34" customFormat="false" ht="15" hidden="false" customHeight="false" outlineLevel="0" collapsed="false">
      <c r="A34" s="129" t="n">
        <v>28</v>
      </c>
      <c r="B34" s="91" t="s">
        <v>44</v>
      </c>
      <c r="C34" s="130" t="n">
        <v>307</v>
      </c>
      <c r="D34" s="130" t="n">
        <v>1798.9</v>
      </c>
      <c r="E34" s="26" t="n">
        <v>848.54</v>
      </c>
      <c r="F34" s="26"/>
      <c r="G34" s="168"/>
      <c r="H34" s="26" t="n">
        <v>31.54</v>
      </c>
      <c r="I34" s="168"/>
      <c r="J34" s="131" t="n">
        <f aca="false">K34/D34</f>
        <v>0.471699371838346</v>
      </c>
      <c r="K34" s="132" t="n">
        <f aca="false">L34+M34+E34</f>
        <v>848.54</v>
      </c>
      <c r="L34" s="132" t="n">
        <f aca="false">F34*1163</f>
        <v>0</v>
      </c>
      <c r="M34" s="132" t="n">
        <f aca="false">G34*9.5</f>
        <v>0</v>
      </c>
      <c r="N34" s="19"/>
      <c r="O34" s="20"/>
      <c r="P34" s="21"/>
    </row>
    <row r="35" customFormat="false" ht="15" hidden="false" customHeight="false" outlineLevel="0" collapsed="false">
      <c r="A35" s="129" t="n">
        <v>29</v>
      </c>
      <c r="B35" s="91" t="s">
        <v>45</v>
      </c>
      <c r="C35" s="130" t="n">
        <v>330</v>
      </c>
      <c r="D35" s="130" t="n">
        <v>2389.8</v>
      </c>
      <c r="E35" s="26" t="n">
        <v>1995.14</v>
      </c>
      <c r="F35" s="26"/>
      <c r="G35" s="168"/>
      <c r="H35" s="26" t="n">
        <v>90.47</v>
      </c>
      <c r="I35" s="26"/>
      <c r="J35" s="131" t="n">
        <f aca="false">K35/D35</f>
        <v>0.83485647334505</v>
      </c>
      <c r="K35" s="132" t="n">
        <f aca="false">L35+M35+E35</f>
        <v>1995.14</v>
      </c>
      <c r="L35" s="132" t="n">
        <f aca="false">F35*1163</f>
        <v>0</v>
      </c>
      <c r="M35" s="132" t="n">
        <f aca="false">G35*9.5</f>
        <v>0</v>
      </c>
      <c r="N35" s="19"/>
      <c r="O35" s="20"/>
      <c r="P35" s="21"/>
    </row>
    <row r="36" customFormat="false" ht="15" hidden="false" customHeight="false" outlineLevel="0" collapsed="false">
      <c r="A36" s="129" t="n">
        <v>30</v>
      </c>
      <c r="B36" s="91" t="s">
        <v>46</v>
      </c>
      <c r="C36" s="130" t="n">
        <v>324</v>
      </c>
      <c r="D36" s="130" t="n">
        <v>2274.9</v>
      </c>
      <c r="E36" s="26" t="n">
        <v>1126.91</v>
      </c>
      <c r="F36" s="134"/>
      <c r="G36" s="168"/>
      <c r="H36" s="26" t="n">
        <v>47.83</v>
      </c>
      <c r="I36" s="26" t="n">
        <v>10.5</v>
      </c>
      <c r="J36" s="131" t="n">
        <f aca="false">K36/D36</f>
        <v>0.495366829311179</v>
      </c>
      <c r="K36" s="132" t="n">
        <f aca="false">L36+M36+E36</f>
        <v>1126.91</v>
      </c>
      <c r="L36" s="132" t="n">
        <f aca="false">F36*1163</f>
        <v>0</v>
      </c>
      <c r="M36" s="132" t="n">
        <f aca="false">G36*9.5</f>
        <v>0</v>
      </c>
      <c r="N36" s="19"/>
      <c r="O36" s="20"/>
      <c r="P36" s="21"/>
    </row>
    <row r="37" customFormat="false" ht="15" hidden="false" customHeight="false" outlineLevel="0" collapsed="false">
      <c r="A37" s="129" t="n">
        <v>31</v>
      </c>
      <c r="B37" s="91" t="s">
        <v>47</v>
      </c>
      <c r="C37" s="130" t="n">
        <v>124</v>
      </c>
      <c r="D37" s="130" t="n">
        <v>1098.2</v>
      </c>
      <c r="E37" s="26" t="n">
        <v>589.55</v>
      </c>
      <c r="F37" s="26"/>
      <c r="G37" s="168"/>
      <c r="H37" s="26" t="n">
        <v>0.52</v>
      </c>
      <c r="I37" s="26" t="n">
        <v>0</v>
      </c>
      <c r="J37" s="131" t="n">
        <f aca="false">K37/D37</f>
        <v>0.536832999453651</v>
      </c>
      <c r="K37" s="132" t="n">
        <f aca="false">L37+M37+E37</f>
        <v>589.55</v>
      </c>
      <c r="L37" s="132" t="n">
        <f aca="false">F37*1163</f>
        <v>0</v>
      </c>
      <c r="M37" s="132" t="n">
        <f aca="false">G37*9.5</f>
        <v>0</v>
      </c>
      <c r="N37" s="19"/>
      <c r="O37" s="20"/>
      <c r="P37" s="21"/>
    </row>
    <row r="38" customFormat="false" ht="15" hidden="false" customHeight="false" outlineLevel="0" collapsed="false">
      <c r="A38" s="129" t="n">
        <v>32</v>
      </c>
      <c r="B38" s="91" t="s">
        <v>48</v>
      </c>
      <c r="C38" s="130" t="n">
        <v>364</v>
      </c>
      <c r="D38" s="130" t="n">
        <v>2103.2</v>
      </c>
      <c r="E38" s="26" t="n">
        <v>2706.54</v>
      </c>
      <c r="F38" s="26"/>
      <c r="G38" s="168"/>
      <c r="H38" s="26" t="n">
        <v>115.02</v>
      </c>
      <c r="I38" s="26" t="n">
        <v>38.59</v>
      </c>
      <c r="J38" s="131" t="n">
        <f aca="false">K38/D38</f>
        <v>1.28686763027767</v>
      </c>
      <c r="K38" s="132" t="n">
        <f aca="false">L38+M38+E38</f>
        <v>2706.54</v>
      </c>
      <c r="L38" s="132" t="n">
        <f aca="false">F38*1163</f>
        <v>0</v>
      </c>
      <c r="M38" s="132" t="n">
        <f aca="false">G38*9.5</f>
        <v>0</v>
      </c>
      <c r="N38" s="19"/>
      <c r="O38" s="20"/>
      <c r="P38" s="21"/>
      <c r="S38" s="28"/>
    </row>
    <row r="39" customFormat="false" ht="15" hidden="false" customHeight="false" outlineLevel="0" collapsed="false">
      <c r="A39" s="129" t="n">
        <v>33</v>
      </c>
      <c r="B39" s="91" t="s">
        <v>49</v>
      </c>
      <c r="C39" s="130" t="n">
        <v>378</v>
      </c>
      <c r="D39" s="130" t="n">
        <v>2104</v>
      </c>
      <c r="E39" s="26" t="n">
        <v>2810.34</v>
      </c>
      <c r="F39" s="134"/>
      <c r="G39" s="168"/>
      <c r="H39" s="26" t="n">
        <v>50.7</v>
      </c>
      <c r="I39" s="26" t="n">
        <v>61.7</v>
      </c>
      <c r="J39" s="131" t="n">
        <f aca="false">K39/D39</f>
        <v>1.33571292775665</v>
      </c>
      <c r="K39" s="132" t="n">
        <f aca="false">L39+M39+E39</f>
        <v>2810.34</v>
      </c>
      <c r="L39" s="132" t="n">
        <f aca="false">F39*1163</f>
        <v>0</v>
      </c>
      <c r="M39" s="132" t="n">
        <f aca="false">G39*9.5</f>
        <v>0</v>
      </c>
      <c r="N39" s="19"/>
      <c r="O39" s="20"/>
      <c r="P39" s="21"/>
    </row>
    <row r="40" customFormat="false" ht="15" hidden="false" customHeight="false" outlineLevel="0" collapsed="false">
      <c r="A40" s="129" t="n">
        <v>34</v>
      </c>
      <c r="B40" s="91" t="s">
        <v>50</v>
      </c>
      <c r="C40" s="130" t="n">
        <v>54</v>
      </c>
      <c r="D40" s="130" t="n">
        <v>1066.2</v>
      </c>
      <c r="E40" s="26" t="n">
        <v>2060.46</v>
      </c>
      <c r="F40" s="26"/>
      <c r="G40" s="168"/>
      <c r="H40" s="168"/>
      <c r="I40" s="168"/>
      <c r="J40" s="131" t="n">
        <f aca="false">K40/D40</f>
        <v>1.93252673044457</v>
      </c>
      <c r="K40" s="132" t="n">
        <f aca="false">L40+M40+E40</f>
        <v>2060.46</v>
      </c>
      <c r="L40" s="132" t="n">
        <f aca="false">F40*1163</f>
        <v>0</v>
      </c>
      <c r="M40" s="132" t="n">
        <f aca="false">G40*9.5</f>
        <v>0</v>
      </c>
      <c r="N40" s="19"/>
      <c r="O40" s="20"/>
      <c r="P40" s="21"/>
      <c r="S40" s="28"/>
    </row>
    <row r="41" customFormat="false" ht="15" hidden="false" customHeight="false" outlineLevel="0" collapsed="false">
      <c r="A41" s="129" t="n">
        <v>35</v>
      </c>
      <c r="B41" s="91" t="s">
        <v>51</v>
      </c>
      <c r="C41" s="130" t="n">
        <v>43</v>
      </c>
      <c r="D41" s="130" t="n">
        <v>550</v>
      </c>
      <c r="E41" s="26" t="n">
        <v>869.97</v>
      </c>
      <c r="F41" s="198"/>
      <c r="G41" s="26"/>
      <c r="H41" s="26" t="n">
        <v>20.59</v>
      </c>
      <c r="I41" s="168"/>
      <c r="J41" s="131" t="n">
        <f aca="false">K41/D41</f>
        <v>1.58176363636364</v>
      </c>
      <c r="K41" s="132" t="n">
        <f aca="false">L41+M41+E41</f>
        <v>869.97</v>
      </c>
      <c r="L41" s="132" t="n">
        <f aca="false">F41*1163</f>
        <v>0</v>
      </c>
      <c r="M41" s="132" t="n">
        <f aca="false">G41*9.5</f>
        <v>0</v>
      </c>
      <c r="N41" s="19"/>
      <c r="O41" s="20"/>
      <c r="P41" s="21"/>
    </row>
    <row r="42" customFormat="false" ht="15" hidden="false" customHeight="false" outlineLevel="0" collapsed="false">
      <c r="A42" s="129" t="n">
        <v>36</v>
      </c>
      <c r="B42" s="91" t="s">
        <v>52</v>
      </c>
      <c r="C42" s="130" t="n">
        <v>382</v>
      </c>
      <c r="D42" s="130" t="n">
        <v>2436.4</v>
      </c>
      <c r="E42" s="26" t="n">
        <v>1759.67</v>
      </c>
      <c r="F42" s="134"/>
      <c r="G42" s="168"/>
      <c r="H42" s="26" t="n">
        <v>151.97</v>
      </c>
      <c r="I42" s="26" t="n">
        <v>49.1</v>
      </c>
      <c r="J42" s="131" t="n">
        <f aca="false">K42/D42</f>
        <v>0.72224183221146</v>
      </c>
      <c r="K42" s="132" t="n">
        <f aca="false">L42+M42+E42</f>
        <v>1759.67</v>
      </c>
      <c r="L42" s="132" t="n">
        <f aca="false">F42*1163</f>
        <v>0</v>
      </c>
      <c r="M42" s="132" t="n">
        <f aca="false">G42*9.5</f>
        <v>0</v>
      </c>
      <c r="N42" s="19"/>
      <c r="O42" s="20"/>
      <c r="P42" s="21"/>
    </row>
    <row r="43" customFormat="false" ht="15" hidden="false" customHeight="false" outlineLevel="0" collapsed="false">
      <c r="A43" s="129" t="n">
        <v>37</v>
      </c>
      <c r="B43" s="91" t="s">
        <v>53</v>
      </c>
      <c r="C43" s="130" t="n">
        <v>551</v>
      </c>
      <c r="D43" s="130" t="n">
        <v>2462.1</v>
      </c>
      <c r="E43" s="26" t="n">
        <v>3858.61</v>
      </c>
      <c r="F43" s="26"/>
      <c r="G43" s="168"/>
      <c r="H43" s="26" t="n">
        <v>104.29</v>
      </c>
      <c r="I43" s="26" t="n">
        <v>96.44</v>
      </c>
      <c r="J43" s="131" t="n">
        <f aca="false">K43/D43</f>
        <v>1.56720279436254</v>
      </c>
      <c r="K43" s="132" t="n">
        <f aca="false">L43+M43+E43</f>
        <v>3858.61</v>
      </c>
      <c r="L43" s="132" t="n">
        <f aca="false">F43*1163</f>
        <v>0</v>
      </c>
      <c r="M43" s="132" t="n">
        <f aca="false">G43*9.5</f>
        <v>0</v>
      </c>
      <c r="N43" s="19"/>
      <c r="O43" s="20"/>
      <c r="P43" s="21"/>
    </row>
    <row r="44" customFormat="false" ht="15" hidden="false" customHeight="false" outlineLevel="0" collapsed="false">
      <c r="A44" s="129" t="n">
        <v>38</v>
      </c>
      <c r="B44" s="91" t="s">
        <v>54</v>
      </c>
      <c r="C44" s="130" t="n">
        <v>213</v>
      </c>
      <c r="D44" s="130" t="n">
        <v>2044.3</v>
      </c>
      <c r="E44" s="26" t="n">
        <v>4666.81</v>
      </c>
      <c r="F44" s="26"/>
      <c r="G44" s="168"/>
      <c r="H44" s="74" t="n">
        <v>119.52</v>
      </c>
      <c r="I44" s="26" t="n">
        <v>12.48</v>
      </c>
      <c r="J44" s="131" t="n">
        <f aca="false">K44/D44</f>
        <v>2.28284009196302</v>
      </c>
      <c r="K44" s="132" t="n">
        <f aca="false">L44+M44+E44</f>
        <v>4666.81</v>
      </c>
      <c r="L44" s="132" t="n">
        <f aca="false">F44*1163</f>
        <v>0</v>
      </c>
      <c r="M44" s="132" t="n">
        <f aca="false">G44*9.5</f>
        <v>0</v>
      </c>
      <c r="N44" s="19"/>
      <c r="O44" s="20"/>
      <c r="P44" s="21"/>
    </row>
    <row r="45" customFormat="false" ht="15" hidden="false" customHeight="false" outlineLevel="0" collapsed="false">
      <c r="A45" s="129" t="n">
        <v>39</v>
      </c>
      <c r="B45" s="91" t="s">
        <v>55</v>
      </c>
      <c r="C45" s="130" t="n">
        <v>359</v>
      </c>
      <c r="D45" s="130" t="n">
        <v>2319.2</v>
      </c>
      <c r="E45" s="26" t="n">
        <v>2635.58</v>
      </c>
      <c r="F45" s="134"/>
      <c r="G45" s="168"/>
      <c r="H45" s="26" t="n">
        <v>112.41</v>
      </c>
      <c r="I45" s="74" t="n">
        <v>7.84</v>
      </c>
      <c r="J45" s="131" t="n">
        <f aca="false">K45/D45</f>
        <v>1.13641773025181</v>
      </c>
      <c r="K45" s="132" t="n">
        <f aca="false">L45+M45+E45</f>
        <v>2635.58</v>
      </c>
      <c r="L45" s="132" t="n">
        <f aca="false">F45*1163</f>
        <v>0</v>
      </c>
      <c r="M45" s="132" t="n">
        <f aca="false">G45*9.5</f>
        <v>0</v>
      </c>
      <c r="N45" s="19"/>
      <c r="O45" s="20"/>
      <c r="P45" s="21"/>
    </row>
    <row r="46" customFormat="false" ht="15" hidden="false" customHeight="false" outlineLevel="0" collapsed="false">
      <c r="A46" s="129" t="n">
        <v>40</v>
      </c>
      <c r="B46" s="91" t="s">
        <v>56</v>
      </c>
      <c r="C46" s="130" t="n">
        <v>185</v>
      </c>
      <c r="D46" s="130" t="n">
        <v>1099.3</v>
      </c>
      <c r="E46" s="26" t="n">
        <v>967.15</v>
      </c>
      <c r="F46" s="198"/>
      <c r="G46" s="168"/>
      <c r="H46" s="26" t="n">
        <v>26.74</v>
      </c>
      <c r="I46" s="168"/>
      <c r="J46" s="131" t="n">
        <f aca="false">K46/D46</f>
        <v>0.879787137269171</v>
      </c>
      <c r="K46" s="132" t="n">
        <f aca="false">L46+M46+E46</f>
        <v>967.15</v>
      </c>
      <c r="L46" s="132" t="n">
        <f aca="false">F46*1163</f>
        <v>0</v>
      </c>
      <c r="M46" s="132" t="n">
        <f aca="false">G46*9.5</f>
        <v>0</v>
      </c>
      <c r="N46" s="19"/>
      <c r="O46" s="20"/>
      <c r="P46" s="21"/>
    </row>
    <row r="47" customFormat="false" ht="15" hidden="false" customHeight="false" outlineLevel="0" collapsed="false">
      <c r="A47" s="129" t="n">
        <v>41</v>
      </c>
      <c r="B47" s="91" t="s">
        <v>57</v>
      </c>
      <c r="C47" s="130" t="n">
        <v>307</v>
      </c>
      <c r="D47" s="130" t="n">
        <v>2129.7</v>
      </c>
      <c r="E47" s="26" t="n">
        <v>2058.89</v>
      </c>
      <c r="F47" s="26"/>
      <c r="G47" s="168"/>
      <c r="H47" s="26" t="n">
        <v>135.8</v>
      </c>
      <c r="I47" s="26" t="n">
        <v>1.03</v>
      </c>
      <c r="J47" s="131" t="n">
        <f aca="false">K47/D47</f>
        <v>0.966751185612997</v>
      </c>
      <c r="K47" s="132" t="n">
        <f aca="false">L47+M47+E47</f>
        <v>2058.89</v>
      </c>
      <c r="L47" s="132" t="n">
        <f aca="false">F47*1163</f>
        <v>0</v>
      </c>
      <c r="M47" s="132" t="n">
        <f aca="false">G47*9.5</f>
        <v>0</v>
      </c>
      <c r="N47" s="19"/>
      <c r="O47" s="20"/>
      <c r="P47" s="21"/>
    </row>
    <row r="48" customFormat="false" ht="15" hidden="false" customHeight="false" outlineLevel="0" collapsed="false">
      <c r="A48" s="129" t="n">
        <v>42</v>
      </c>
      <c r="B48" s="91" t="s">
        <v>58</v>
      </c>
      <c r="C48" s="130" t="n">
        <v>228</v>
      </c>
      <c r="D48" s="130" t="n">
        <v>1413.6</v>
      </c>
      <c r="E48" s="26" t="n">
        <v>1548.69</v>
      </c>
      <c r="F48" s="168"/>
      <c r="G48" s="168"/>
      <c r="H48" s="26" t="n">
        <v>45.98</v>
      </c>
      <c r="I48" s="168"/>
      <c r="J48" s="131" t="n">
        <f aca="false">K48/D48</f>
        <v>1.09556451612903</v>
      </c>
      <c r="K48" s="132" t="n">
        <f aca="false">L48+M48+E48</f>
        <v>1548.69</v>
      </c>
      <c r="L48" s="132" t="n">
        <f aca="false">F48*1163</f>
        <v>0</v>
      </c>
      <c r="M48" s="132" t="n">
        <f aca="false">G48*9.5</f>
        <v>0</v>
      </c>
      <c r="N48" s="19"/>
      <c r="O48" s="20"/>
      <c r="P48" s="21"/>
    </row>
    <row r="49" customFormat="false" ht="15" hidden="false" customHeight="false" outlineLevel="0" collapsed="false">
      <c r="A49" s="129" t="n">
        <v>43</v>
      </c>
      <c r="B49" s="91" t="s">
        <v>59</v>
      </c>
      <c r="C49" s="130" t="n">
        <v>207</v>
      </c>
      <c r="D49" s="130" t="n">
        <v>896.8</v>
      </c>
      <c r="E49" s="26" t="n">
        <v>1262.18</v>
      </c>
      <c r="F49" s="198"/>
      <c r="G49" s="168"/>
      <c r="H49" s="26" t="n">
        <v>38.15</v>
      </c>
      <c r="I49" s="198"/>
      <c r="J49" s="131" t="n">
        <f aca="false">K49/D49</f>
        <v>1.40742640499554</v>
      </c>
      <c r="K49" s="132" t="n">
        <f aca="false">L49+M49+E49</f>
        <v>1262.18</v>
      </c>
      <c r="L49" s="132" t="n">
        <f aca="false">F49*1163</f>
        <v>0</v>
      </c>
      <c r="M49" s="132" t="n">
        <f aca="false">G49*9.5</f>
        <v>0</v>
      </c>
      <c r="N49" s="19"/>
      <c r="O49" s="20"/>
      <c r="P49" s="21"/>
    </row>
    <row r="50" customFormat="false" ht="15" hidden="false" customHeight="false" outlineLevel="0" collapsed="false">
      <c r="A50" s="129" t="n">
        <v>44</v>
      </c>
      <c r="B50" s="91" t="s">
        <v>60</v>
      </c>
      <c r="C50" s="130" t="n">
        <v>450</v>
      </c>
      <c r="D50" s="130" t="n">
        <v>2462.18</v>
      </c>
      <c r="E50" s="26" t="n">
        <v>3260.06</v>
      </c>
      <c r="F50" s="26"/>
      <c r="G50" s="168"/>
      <c r="H50" s="26" t="n">
        <v>109.38</v>
      </c>
      <c r="I50" s="74" t="n">
        <v>0</v>
      </c>
      <c r="J50" s="131" t="n">
        <f aca="false">K50/D50</f>
        <v>1.3240542933498</v>
      </c>
      <c r="K50" s="132" t="n">
        <f aca="false">L50+M50+E50</f>
        <v>3260.06</v>
      </c>
      <c r="L50" s="132" t="n">
        <f aca="false">F50*1163</f>
        <v>0</v>
      </c>
      <c r="M50" s="132" t="n">
        <f aca="false">G50*9.5</f>
        <v>0</v>
      </c>
      <c r="N50" s="19"/>
      <c r="O50" s="20"/>
      <c r="P50" s="21"/>
    </row>
    <row r="51" customFormat="false" ht="15" hidden="false" customHeight="false" outlineLevel="0" collapsed="false">
      <c r="A51" s="129" t="n">
        <v>45</v>
      </c>
      <c r="B51" s="91" t="s">
        <v>61</v>
      </c>
      <c r="C51" s="130" t="n">
        <v>220</v>
      </c>
      <c r="D51" s="130" t="n">
        <v>1330</v>
      </c>
      <c r="E51" s="26" t="n">
        <v>1380.81</v>
      </c>
      <c r="F51" s="168"/>
      <c r="G51" s="168"/>
      <c r="H51" s="26" t="n">
        <v>57.38</v>
      </c>
      <c r="I51" s="168"/>
      <c r="J51" s="131" t="n">
        <f aca="false">K51/D51</f>
        <v>1.0382030075188</v>
      </c>
      <c r="K51" s="132" t="n">
        <f aca="false">L51+M51+E51</f>
        <v>1380.81</v>
      </c>
      <c r="L51" s="132" t="n">
        <f aca="false">F51*1163</f>
        <v>0</v>
      </c>
      <c r="M51" s="132" t="n">
        <f aca="false">G51*9.5</f>
        <v>0</v>
      </c>
      <c r="N51" s="19"/>
      <c r="O51" s="20"/>
      <c r="P51" s="21"/>
    </row>
    <row r="52" customFormat="false" ht="15" hidden="false" customHeight="false" outlineLevel="0" collapsed="false">
      <c r="A52" s="129" t="n">
        <v>46</v>
      </c>
      <c r="B52" s="91" t="s">
        <v>62</v>
      </c>
      <c r="C52" s="130" t="n">
        <v>350</v>
      </c>
      <c r="D52" s="130" t="n">
        <v>2831.4</v>
      </c>
      <c r="E52" s="26" t="n">
        <v>2821.14</v>
      </c>
      <c r="F52" s="26"/>
      <c r="G52" s="168"/>
      <c r="H52" s="26" t="n">
        <v>77.46</v>
      </c>
      <c r="I52" s="26" t="n">
        <v>4.66</v>
      </c>
      <c r="J52" s="131" t="n">
        <f aca="false">K52/D52</f>
        <v>0.996376350921805</v>
      </c>
      <c r="K52" s="132" t="n">
        <f aca="false">L52+M52+E52</f>
        <v>2821.14</v>
      </c>
      <c r="L52" s="132" t="n">
        <f aca="false">F52*1163</f>
        <v>0</v>
      </c>
      <c r="M52" s="132" t="n">
        <f aca="false">G52*9.5</f>
        <v>0</v>
      </c>
      <c r="N52" s="19"/>
      <c r="O52" s="20"/>
      <c r="P52" s="21"/>
    </row>
    <row r="53" customFormat="false" ht="15" hidden="false" customHeight="false" outlineLevel="0" collapsed="false">
      <c r="A53" s="129" t="n">
        <v>47</v>
      </c>
      <c r="B53" s="91" t="s">
        <v>63</v>
      </c>
      <c r="C53" s="130" t="n">
        <v>320</v>
      </c>
      <c r="D53" s="130" t="n">
        <v>1642.5</v>
      </c>
      <c r="E53" s="26" t="n">
        <v>1830.73</v>
      </c>
      <c r="F53" s="198"/>
      <c r="G53" s="168"/>
      <c r="H53" s="26" t="n">
        <v>94.32</v>
      </c>
      <c r="I53" s="168"/>
      <c r="J53" s="131" t="n">
        <f aca="false">K53/D53</f>
        <v>1.114599695586</v>
      </c>
      <c r="K53" s="132" t="n">
        <f aca="false">L53+M53+E53</f>
        <v>1830.73</v>
      </c>
      <c r="L53" s="132" t="n">
        <f aca="false">F53*1163</f>
        <v>0</v>
      </c>
      <c r="M53" s="132" t="n">
        <f aca="false">G53*9.5</f>
        <v>0</v>
      </c>
      <c r="N53" s="19"/>
      <c r="O53" s="20"/>
      <c r="P53" s="21"/>
    </row>
    <row r="54" customFormat="false" ht="15" hidden="false" customHeight="false" outlineLevel="0" collapsed="false">
      <c r="A54" s="129" t="n">
        <v>48</v>
      </c>
      <c r="B54" s="91" t="s">
        <v>64</v>
      </c>
      <c r="C54" s="130" t="n">
        <v>464</v>
      </c>
      <c r="D54" s="130" t="n">
        <v>2437.4</v>
      </c>
      <c r="E54" s="26" t="n">
        <v>4691.39</v>
      </c>
      <c r="F54" s="168"/>
      <c r="G54" s="168"/>
      <c r="H54" s="26" t="n">
        <v>198.49</v>
      </c>
      <c r="I54" s="26" t="n">
        <v>0</v>
      </c>
      <c r="J54" s="131" t="n">
        <f aca="false">K54/D54</f>
        <v>1.9247517846886</v>
      </c>
      <c r="K54" s="132" t="n">
        <f aca="false">L54+M54+E54</f>
        <v>4691.39</v>
      </c>
      <c r="L54" s="132" t="n">
        <f aca="false">F54*1163</f>
        <v>0</v>
      </c>
      <c r="M54" s="132" t="n">
        <f aca="false">G54*9.5</f>
        <v>0</v>
      </c>
      <c r="N54" s="19"/>
      <c r="O54" s="20"/>
      <c r="P54" s="21"/>
    </row>
    <row r="55" customFormat="false" ht="15" hidden="false" customHeight="false" outlineLevel="0" collapsed="false">
      <c r="A55" s="129" t="n">
        <v>49</v>
      </c>
      <c r="B55" s="91" t="s">
        <v>65</v>
      </c>
      <c r="C55" s="130" t="n">
        <v>117</v>
      </c>
      <c r="D55" s="130" t="n">
        <v>966</v>
      </c>
      <c r="E55" s="26" t="n">
        <v>1028.1</v>
      </c>
      <c r="F55" s="26"/>
      <c r="G55" s="168"/>
      <c r="H55" s="172"/>
      <c r="I55" s="168"/>
      <c r="J55" s="131" t="n">
        <f aca="false">K55/D55</f>
        <v>1.06428571428571</v>
      </c>
      <c r="K55" s="132" t="n">
        <f aca="false">L55+M55+E55</f>
        <v>1028.1</v>
      </c>
      <c r="L55" s="132" t="n">
        <f aca="false">F55*1163</f>
        <v>0</v>
      </c>
      <c r="M55" s="132" t="n">
        <f aca="false">G55*9.5</f>
        <v>0</v>
      </c>
      <c r="N55" s="19"/>
      <c r="O55" s="20"/>
      <c r="P55" s="21"/>
    </row>
    <row r="56" customFormat="false" ht="15" hidden="false" customHeight="false" outlineLevel="0" collapsed="false">
      <c r="A56" s="137"/>
      <c r="B56" s="138" t="s">
        <v>66</v>
      </c>
      <c r="C56" s="139" t="n">
        <f aca="false">SUM(C7:C55)</f>
        <v>13220</v>
      </c>
      <c r="D56" s="139" t="n">
        <f aca="false">SUM(D7:D55)</f>
        <v>82573.62</v>
      </c>
      <c r="E56" s="140" t="n">
        <f aca="false">SUM(E7:E55)</f>
        <v>89524.71</v>
      </c>
      <c r="F56" s="140" t="n">
        <f aca="false">SUM(F7:F55)</f>
        <v>0</v>
      </c>
      <c r="G56" s="140" t="n">
        <f aca="false">SUM(G7:G55)</f>
        <v>270.44</v>
      </c>
      <c r="H56" s="140" t="n">
        <f aca="false">SUM(H7:H55)</f>
        <v>3330.83</v>
      </c>
      <c r="I56" s="140" t="n">
        <f aca="false">SUM(I7:I55)</f>
        <v>553.43</v>
      </c>
      <c r="J56" s="141"/>
      <c r="K56" s="142"/>
      <c r="L56" s="142"/>
      <c r="M56" s="142"/>
      <c r="N56" s="19"/>
      <c r="O56" s="20"/>
      <c r="P56" s="21"/>
    </row>
    <row r="57" customFormat="false" ht="15" hidden="false" customHeight="false" outlineLevel="0" collapsed="false">
      <c r="A57" s="143"/>
      <c r="B57" s="138" t="s">
        <v>67</v>
      </c>
      <c r="C57" s="139"/>
      <c r="D57" s="139"/>
      <c r="E57" s="140"/>
      <c r="F57" s="140"/>
      <c r="G57" s="140"/>
      <c r="H57" s="140"/>
      <c r="I57" s="140"/>
      <c r="J57" s="144" t="n">
        <f aca="false">SUM(J7:J55)/49</f>
        <v>1.21860570634291</v>
      </c>
      <c r="K57" s="142"/>
      <c r="L57" s="142"/>
      <c r="M57" s="142"/>
      <c r="N57" s="19"/>
      <c r="O57" s="20"/>
      <c r="P57" s="21"/>
    </row>
    <row r="58" customFormat="false" ht="15" hidden="false" customHeight="false" outlineLevel="0" collapsed="false">
      <c r="A58" s="125"/>
      <c r="B58" s="125"/>
      <c r="C58" s="125"/>
      <c r="D58" s="125"/>
      <c r="E58" s="124"/>
      <c r="F58" s="124"/>
      <c r="G58" s="124"/>
      <c r="H58" s="124"/>
      <c r="I58" s="124"/>
      <c r="J58" s="124"/>
      <c r="K58" s="124"/>
      <c r="L58" s="124"/>
      <c r="M58" s="124"/>
      <c r="N58" s="19"/>
      <c r="O58" s="20"/>
      <c r="P58" s="21"/>
    </row>
    <row r="59" customFormat="false" ht="15" hidden="false" customHeight="false" outlineLevel="0" collapsed="false">
      <c r="A59" s="125"/>
      <c r="B59" s="125"/>
      <c r="C59" s="125"/>
      <c r="D59" s="125"/>
      <c r="E59" s="124"/>
      <c r="F59" s="124"/>
      <c r="G59" s="124"/>
      <c r="H59" s="124"/>
      <c r="I59" s="124"/>
      <c r="J59" s="124"/>
      <c r="K59" s="124"/>
      <c r="L59" s="124"/>
      <c r="M59" s="124"/>
      <c r="N59" s="19"/>
      <c r="O59" s="20"/>
      <c r="P59" s="21"/>
    </row>
    <row r="60" customFormat="false" ht="13.5" hidden="false" customHeight="true" outlineLevel="0" collapsed="false">
      <c r="A60" s="126" t="s">
        <v>1</v>
      </c>
      <c r="B60" s="127" t="s">
        <v>2</v>
      </c>
      <c r="C60" s="127" t="s">
        <v>3</v>
      </c>
      <c r="D60" s="127" t="s">
        <v>4</v>
      </c>
      <c r="E60" s="126" t="s">
        <v>5</v>
      </c>
      <c r="F60" s="126"/>
      <c r="G60" s="126"/>
      <c r="H60" s="126"/>
      <c r="I60" s="126"/>
      <c r="J60" s="127" t="s">
        <v>6</v>
      </c>
      <c r="K60" s="127" t="s">
        <v>7</v>
      </c>
      <c r="L60" s="127"/>
      <c r="M60" s="127"/>
      <c r="N60" s="19"/>
      <c r="O60" s="20"/>
      <c r="P60" s="21"/>
    </row>
    <row r="61" customFormat="false" ht="35.05" hidden="false" customHeight="false" outlineLevel="0" collapsed="false">
      <c r="A61" s="126"/>
      <c r="B61" s="127"/>
      <c r="C61" s="127"/>
      <c r="D61" s="127"/>
      <c r="E61" s="126" t="s">
        <v>8</v>
      </c>
      <c r="F61" s="126" t="s">
        <v>9</v>
      </c>
      <c r="G61" s="126" t="s">
        <v>10</v>
      </c>
      <c r="H61" s="126" t="s">
        <v>11</v>
      </c>
      <c r="I61" s="126" t="s">
        <v>12</v>
      </c>
      <c r="J61" s="127"/>
      <c r="K61" s="127" t="s">
        <v>13</v>
      </c>
      <c r="L61" s="127" t="s">
        <v>14</v>
      </c>
      <c r="M61" s="127" t="s">
        <v>15</v>
      </c>
      <c r="N61" s="19"/>
      <c r="O61" s="20"/>
      <c r="P61" s="21"/>
    </row>
    <row r="62" customFormat="false" ht="13.5" hidden="false" customHeight="true" outlineLevel="0" collapsed="false">
      <c r="A62" s="128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9"/>
      <c r="O62" s="20"/>
      <c r="P62" s="21"/>
      <c r="Q62" s="1"/>
      <c r="R62" s="1"/>
      <c r="S62" s="1"/>
    </row>
    <row r="63" customFormat="false" ht="15" hidden="false" customHeight="false" outlineLevel="0" collapsed="false">
      <c r="A63" s="129" t="n">
        <v>1</v>
      </c>
      <c r="B63" s="91" t="s">
        <v>69</v>
      </c>
      <c r="C63" s="130" t="n">
        <v>334</v>
      </c>
      <c r="D63" s="130" t="n">
        <v>495</v>
      </c>
      <c r="E63" s="26" t="n">
        <v>3581.59</v>
      </c>
      <c r="F63" s="168"/>
      <c r="G63" s="26" t="n">
        <v>1152.42</v>
      </c>
      <c r="H63" s="26" t="n">
        <v>58.81</v>
      </c>
      <c r="I63" s="168"/>
      <c r="J63" s="131" t="n">
        <f aca="false">K63/D63</f>
        <v>29.3526868686869</v>
      </c>
      <c r="K63" s="132" t="n">
        <f aca="false">L63+M63+E63</f>
        <v>14529.58</v>
      </c>
      <c r="L63" s="132" t="n">
        <f aca="false">F63*1163</f>
        <v>0</v>
      </c>
      <c r="M63" s="132" t="n">
        <f aca="false">G63*9.5</f>
        <v>10947.99</v>
      </c>
      <c r="N63" s="19"/>
      <c r="O63" s="20"/>
      <c r="P63" s="21"/>
    </row>
    <row r="64" customFormat="false" ht="27.75" hidden="false" customHeight="true" outlineLevel="0" collapsed="false">
      <c r="A64" s="129" t="n">
        <v>2</v>
      </c>
      <c r="B64" s="91" t="s">
        <v>70</v>
      </c>
      <c r="C64" s="130" t="n">
        <v>110</v>
      </c>
      <c r="D64" s="130" t="n">
        <v>526.3</v>
      </c>
      <c r="E64" s="26" t="n">
        <v>1439.81</v>
      </c>
      <c r="F64" s="26"/>
      <c r="G64" s="168"/>
      <c r="H64" s="26" t="n">
        <v>22.61</v>
      </c>
      <c r="I64" s="168"/>
      <c r="J64" s="131" t="n">
        <f aca="false">K64/D64</f>
        <v>2.73572107163215</v>
      </c>
      <c r="K64" s="132" t="n">
        <f aca="false">L64+M64+E64</f>
        <v>1439.81</v>
      </c>
      <c r="L64" s="132" t="n">
        <f aca="false">F64*1163</f>
        <v>0</v>
      </c>
      <c r="M64" s="132" t="n">
        <f aca="false">G64*9.5</f>
        <v>0</v>
      </c>
      <c r="N64" s="19"/>
      <c r="O64" s="20"/>
      <c r="P64" s="21"/>
    </row>
    <row r="65" customFormat="false" ht="15" hidden="false" customHeight="false" outlineLevel="0" collapsed="false">
      <c r="A65" s="129" t="n">
        <v>3</v>
      </c>
      <c r="B65" s="91" t="s">
        <v>71</v>
      </c>
      <c r="C65" s="130" t="n">
        <v>601</v>
      </c>
      <c r="D65" s="130" t="n">
        <v>1812.7</v>
      </c>
      <c r="E65" s="26" t="n">
        <v>157.59</v>
      </c>
      <c r="F65" s="26"/>
      <c r="G65" s="168"/>
      <c r="H65" s="26" t="n">
        <v>4.51</v>
      </c>
      <c r="I65" s="168"/>
      <c r="J65" s="131" t="n">
        <f aca="false">K65/D65</f>
        <v>0.086936613890881</v>
      </c>
      <c r="K65" s="132" t="n">
        <f aca="false">L65+M65+E65</f>
        <v>157.59</v>
      </c>
      <c r="L65" s="132" t="n">
        <f aca="false">F65*1163</f>
        <v>0</v>
      </c>
      <c r="M65" s="132" t="n">
        <f aca="false">G65*9.5</f>
        <v>0</v>
      </c>
      <c r="N65" s="19"/>
      <c r="O65" s="20"/>
      <c r="P65" s="21"/>
    </row>
    <row r="66" customFormat="false" ht="15" hidden="false" customHeight="false" outlineLevel="0" collapsed="false">
      <c r="A66" s="129" t="n">
        <v>4</v>
      </c>
      <c r="B66" s="91" t="s">
        <v>72</v>
      </c>
      <c r="C66" s="130" t="n">
        <v>999</v>
      </c>
      <c r="D66" s="130" t="n">
        <v>4097.4</v>
      </c>
      <c r="E66" s="26" t="n">
        <v>681.2</v>
      </c>
      <c r="F66" s="168"/>
      <c r="G66" s="168"/>
      <c r="H66" s="26" t="n">
        <v>47.21</v>
      </c>
      <c r="I66" s="168"/>
      <c r="J66" s="131" t="n">
        <f aca="false">K66/D66</f>
        <v>0.166251769414751</v>
      </c>
      <c r="K66" s="132" t="n">
        <f aca="false">L66+M66+E66</f>
        <v>681.2</v>
      </c>
      <c r="L66" s="132" t="n">
        <f aca="false">F66*1163</f>
        <v>0</v>
      </c>
      <c r="M66" s="132" t="n">
        <f aca="false">G66*9.5</f>
        <v>0</v>
      </c>
      <c r="N66" s="19"/>
      <c r="O66" s="20"/>
      <c r="P66" s="21"/>
    </row>
    <row r="67" customFormat="false" ht="24" hidden="false" customHeight="true" outlineLevel="0" collapsed="false">
      <c r="A67" s="129" t="n">
        <v>5</v>
      </c>
      <c r="B67" s="91" t="s">
        <v>73</v>
      </c>
      <c r="C67" s="130" t="n">
        <v>687</v>
      </c>
      <c r="D67" s="130" t="n">
        <v>2717.99</v>
      </c>
      <c r="E67" s="26" t="n">
        <v>283.45</v>
      </c>
      <c r="F67" s="26"/>
      <c r="G67" s="168"/>
      <c r="H67" s="26" t="n">
        <v>12</v>
      </c>
      <c r="I67" s="168"/>
      <c r="J67" s="131" t="n">
        <f aca="false">K67/D67</f>
        <v>0.104286623571095</v>
      </c>
      <c r="K67" s="132" t="n">
        <f aca="false">L67+M67+E67</f>
        <v>283.45</v>
      </c>
      <c r="L67" s="132" t="n">
        <f aca="false">F67*1163</f>
        <v>0</v>
      </c>
      <c r="M67" s="132" t="n">
        <f aca="false">G67*9.5</f>
        <v>0</v>
      </c>
      <c r="N67" s="19"/>
      <c r="O67" s="20"/>
      <c r="P67" s="21"/>
    </row>
    <row r="68" customFormat="false" ht="15" hidden="false" customHeight="false" outlineLevel="0" collapsed="false">
      <c r="A68" s="129" t="n">
        <v>6</v>
      </c>
      <c r="B68" s="91" t="s">
        <v>74</v>
      </c>
      <c r="C68" s="130" t="n">
        <v>26</v>
      </c>
      <c r="D68" s="130" t="n">
        <v>455.1</v>
      </c>
      <c r="E68" s="26" t="n">
        <v>187.52</v>
      </c>
      <c r="F68" s="198"/>
      <c r="G68" s="168"/>
      <c r="H68" s="26" t="n">
        <v>9</v>
      </c>
      <c r="I68" s="168"/>
      <c r="J68" s="131" t="n">
        <f aca="false">K68/D68</f>
        <v>0.412041309602285</v>
      </c>
      <c r="K68" s="132" t="n">
        <f aca="false">L68+M68+E68</f>
        <v>187.52</v>
      </c>
      <c r="L68" s="132" t="n">
        <f aca="false">F68*1163</f>
        <v>0</v>
      </c>
      <c r="M68" s="132" t="n">
        <f aca="false">G68*9.5</f>
        <v>0</v>
      </c>
      <c r="N68" s="19"/>
      <c r="O68" s="20"/>
      <c r="P68" s="21"/>
    </row>
    <row r="69" customFormat="false" ht="15" hidden="false" customHeight="false" outlineLevel="0" collapsed="false">
      <c r="A69" s="129" t="n">
        <v>7</v>
      </c>
      <c r="B69" s="91" t="s">
        <v>75</v>
      </c>
      <c r="C69" s="130" t="n">
        <v>788</v>
      </c>
      <c r="D69" s="130" t="n">
        <v>6353.7</v>
      </c>
      <c r="E69" s="26" t="n">
        <v>2586.99</v>
      </c>
      <c r="F69" s="134"/>
      <c r="G69" s="168"/>
      <c r="H69" s="26" t="n">
        <v>115.11</v>
      </c>
      <c r="I69" s="26" t="n">
        <v>0</v>
      </c>
      <c r="J69" s="131" t="n">
        <f aca="false">K69/D69</f>
        <v>0.407162755559753</v>
      </c>
      <c r="K69" s="132" t="n">
        <f aca="false">L69+M69+E69</f>
        <v>2586.99</v>
      </c>
      <c r="L69" s="132" t="n">
        <f aca="false">F69*1163</f>
        <v>0</v>
      </c>
      <c r="M69" s="132" t="n">
        <f aca="false">G69*9.5</f>
        <v>0</v>
      </c>
      <c r="N69" s="19"/>
      <c r="O69" s="20"/>
      <c r="P69" s="21"/>
    </row>
    <row r="70" customFormat="false" ht="15" hidden="false" customHeight="false" outlineLevel="0" collapsed="false">
      <c r="A70" s="129" t="n">
        <v>8</v>
      </c>
      <c r="B70" s="91" t="s">
        <v>76</v>
      </c>
      <c r="C70" s="130" t="n">
        <v>1001</v>
      </c>
      <c r="D70" s="130" t="n">
        <v>5467</v>
      </c>
      <c r="E70" s="26" t="n">
        <v>1618.17</v>
      </c>
      <c r="F70" s="26"/>
      <c r="G70" s="168"/>
      <c r="H70" s="26" t="n">
        <v>27.79</v>
      </c>
      <c r="I70" s="26" t="n">
        <v>11.46</v>
      </c>
      <c r="J70" s="131" t="n">
        <f aca="false">K70/D70</f>
        <v>0.295988659228096</v>
      </c>
      <c r="K70" s="132" t="n">
        <f aca="false">L70+M70+E70</f>
        <v>1618.17</v>
      </c>
      <c r="L70" s="132" t="n">
        <f aca="false">F70*1163</f>
        <v>0</v>
      </c>
      <c r="M70" s="132" t="n">
        <f aca="false">G70*9.5</f>
        <v>0</v>
      </c>
      <c r="N70" s="19"/>
      <c r="O70" s="20"/>
      <c r="P70" s="21"/>
    </row>
    <row r="71" customFormat="false" ht="15" hidden="false" customHeight="false" outlineLevel="0" collapsed="false">
      <c r="A71" s="129" t="n">
        <v>9</v>
      </c>
      <c r="B71" s="91" t="s">
        <v>77</v>
      </c>
      <c r="C71" s="130" t="n">
        <v>417</v>
      </c>
      <c r="D71" s="130" t="n">
        <v>2305.1</v>
      </c>
      <c r="E71" s="26" t="n">
        <v>279.55</v>
      </c>
      <c r="F71" s="198"/>
      <c r="G71" s="168"/>
      <c r="H71" s="26" t="n">
        <v>12</v>
      </c>
      <c r="I71" s="168"/>
      <c r="J71" s="131" t="n">
        <f aca="false">K71/D71</f>
        <v>0.12127456509479</v>
      </c>
      <c r="K71" s="132" t="n">
        <f aca="false">L71+M71+E71</f>
        <v>279.55</v>
      </c>
      <c r="L71" s="132" t="n">
        <f aca="false">F71*1163</f>
        <v>0</v>
      </c>
      <c r="M71" s="132" t="n">
        <f aca="false">G71*9.5</f>
        <v>0</v>
      </c>
      <c r="N71" s="19"/>
      <c r="O71" s="20"/>
      <c r="P71" s="21"/>
    </row>
    <row r="72" customFormat="false" ht="15" hidden="false" customHeight="false" outlineLevel="0" collapsed="false">
      <c r="A72" s="129" t="n">
        <v>10</v>
      </c>
      <c r="B72" s="91" t="s">
        <v>78</v>
      </c>
      <c r="C72" s="130" t="n">
        <v>819</v>
      </c>
      <c r="D72" s="130" t="n">
        <v>3510</v>
      </c>
      <c r="E72" s="26" t="n">
        <v>665.82</v>
      </c>
      <c r="F72" s="168"/>
      <c r="G72" s="26"/>
      <c r="H72" s="26" t="n">
        <v>35.87</v>
      </c>
      <c r="I72" s="168"/>
      <c r="J72" s="131" t="n">
        <f aca="false">K72/D72</f>
        <v>0.189692307692308</v>
      </c>
      <c r="K72" s="132" t="n">
        <f aca="false">L72+M72+E72</f>
        <v>665.82</v>
      </c>
      <c r="L72" s="132" t="n">
        <f aca="false">F72*1163</f>
        <v>0</v>
      </c>
      <c r="M72" s="132" t="n">
        <f aca="false">G72*9.5</f>
        <v>0</v>
      </c>
      <c r="N72" s="19"/>
      <c r="O72" s="20"/>
      <c r="P72" s="21"/>
    </row>
    <row r="73" customFormat="false" ht="15" hidden="false" customHeight="false" outlineLevel="0" collapsed="false">
      <c r="A73" s="129" t="n">
        <v>11</v>
      </c>
      <c r="B73" s="91" t="s">
        <v>79</v>
      </c>
      <c r="C73" s="130" t="n">
        <v>282</v>
      </c>
      <c r="D73" s="130" t="n">
        <v>3225</v>
      </c>
      <c r="E73" s="26" t="n">
        <v>647.35</v>
      </c>
      <c r="F73" s="26"/>
      <c r="G73" s="172"/>
      <c r="H73" s="26" t="n">
        <v>28.93</v>
      </c>
      <c r="I73" s="168"/>
      <c r="J73" s="131" t="n">
        <f aca="false">K73/D73</f>
        <v>0.200728682170543</v>
      </c>
      <c r="K73" s="132" t="n">
        <f aca="false">L73+M73+E73</f>
        <v>647.35</v>
      </c>
      <c r="L73" s="132" t="n">
        <f aca="false">F73*1163</f>
        <v>0</v>
      </c>
      <c r="M73" s="132" t="n">
        <f aca="false">G73*9.5</f>
        <v>0</v>
      </c>
      <c r="N73" s="19"/>
      <c r="O73" s="20"/>
      <c r="P73" s="21"/>
    </row>
    <row r="74" customFormat="false" ht="15" hidden="false" customHeight="false" outlineLevel="0" collapsed="false">
      <c r="A74" s="129" t="n">
        <v>12</v>
      </c>
      <c r="B74" s="91" t="s">
        <v>80</v>
      </c>
      <c r="C74" s="130" t="n">
        <v>859</v>
      </c>
      <c r="D74" s="130" t="n">
        <v>3975.1</v>
      </c>
      <c r="E74" s="26" t="n">
        <v>421.87</v>
      </c>
      <c r="F74" s="26"/>
      <c r="G74" s="168"/>
      <c r="H74" s="26" t="n">
        <v>13.47</v>
      </c>
      <c r="I74" s="168"/>
      <c r="J74" s="131" t="n">
        <f aca="false">K74/D74</f>
        <v>0.106128147719554</v>
      </c>
      <c r="K74" s="132" t="n">
        <f aca="false">L74+M74+E74</f>
        <v>421.87</v>
      </c>
      <c r="L74" s="132" t="n">
        <f aca="false">F74*1163</f>
        <v>0</v>
      </c>
      <c r="M74" s="132" t="n">
        <f aca="false">G74*9.5</f>
        <v>0</v>
      </c>
      <c r="N74" s="19"/>
      <c r="O74" s="20"/>
      <c r="P74" s="21"/>
    </row>
    <row r="75" customFormat="false" ht="15" hidden="false" customHeight="false" outlineLevel="0" collapsed="false">
      <c r="A75" s="129" t="n">
        <v>13</v>
      </c>
      <c r="B75" s="91" t="s">
        <v>81</v>
      </c>
      <c r="C75" s="130" t="n">
        <v>1502</v>
      </c>
      <c r="D75" s="130" t="n">
        <v>5543.9</v>
      </c>
      <c r="E75" s="26" t="n">
        <v>1252.51</v>
      </c>
      <c r="F75" s="134"/>
      <c r="G75" s="168"/>
      <c r="H75" s="26" t="n">
        <v>46.31</v>
      </c>
      <c r="I75" s="168"/>
      <c r="J75" s="131" t="n">
        <f aca="false">K75/D75</f>
        <v>0.225925792312271</v>
      </c>
      <c r="K75" s="132" t="n">
        <f aca="false">L75+M75+E75</f>
        <v>1252.51</v>
      </c>
      <c r="L75" s="132" t="n">
        <f aca="false">F75*1163</f>
        <v>0</v>
      </c>
      <c r="M75" s="132" t="n">
        <f aca="false">G75*9.5</f>
        <v>0</v>
      </c>
      <c r="N75" s="19"/>
      <c r="O75" s="20"/>
      <c r="P75" s="21"/>
    </row>
    <row r="76" customFormat="false" ht="15" hidden="false" customHeight="false" outlineLevel="0" collapsed="false">
      <c r="A76" s="129" t="n">
        <v>14</v>
      </c>
      <c r="B76" s="91" t="s">
        <v>82</v>
      </c>
      <c r="C76" s="130" t="n">
        <v>160</v>
      </c>
      <c r="D76" s="130" t="n">
        <v>1310</v>
      </c>
      <c r="E76" s="26" t="n">
        <v>157.89</v>
      </c>
      <c r="F76" s="198"/>
      <c r="G76" s="26"/>
      <c r="H76" s="134" t="n">
        <v>1.85</v>
      </c>
      <c r="I76" s="168"/>
      <c r="J76" s="131" t="n">
        <f aca="false">K76/D76</f>
        <v>0.120526717557252</v>
      </c>
      <c r="K76" s="132" t="n">
        <f aca="false">L76+M76+E76</f>
        <v>157.89</v>
      </c>
      <c r="L76" s="132" t="n">
        <f aca="false">F76*1163</f>
        <v>0</v>
      </c>
      <c r="M76" s="132" t="n">
        <f aca="false">G76*9.5</f>
        <v>0</v>
      </c>
      <c r="N76" s="19"/>
      <c r="O76" s="20"/>
      <c r="P76" s="21"/>
    </row>
    <row r="77" customFormat="false" ht="15.75" hidden="false" customHeight="true" outlineLevel="0" collapsed="false">
      <c r="A77" s="129" t="n">
        <v>15</v>
      </c>
      <c r="B77" s="91" t="s">
        <v>83</v>
      </c>
      <c r="C77" s="130" t="n">
        <v>483</v>
      </c>
      <c r="D77" s="130" t="n">
        <v>3135</v>
      </c>
      <c r="E77" s="26" t="n">
        <v>1388.15</v>
      </c>
      <c r="F77" s="198"/>
      <c r="G77" s="172"/>
      <c r="H77" s="26" t="n">
        <v>46.66</v>
      </c>
      <c r="I77" s="168"/>
      <c r="J77" s="131" t="n">
        <f aca="false">K77/D77</f>
        <v>0.442791068580542</v>
      </c>
      <c r="K77" s="132" t="n">
        <f aca="false">L77+M77+E77</f>
        <v>1388.15</v>
      </c>
      <c r="L77" s="132" t="n">
        <f aca="false">F77*1163</f>
        <v>0</v>
      </c>
      <c r="M77" s="132" t="n">
        <f aca="false">G77*9.5</f>
        <v>0</v>
      </c>
      <c r="N77" s="19"/>
      <c r="O77" s="20"/>
      <c r="P77" s="21"/>
    </row>
    <row r="78" customFormat="false" ht="15" hidden="false" customHeight="false" outlineLevel="0" collapsed="false">
      <c r="A78" s="129" t="n">
        <v>16</v>
      </c>
      <c r="B78" s="91" t="s">
        <v>84</v>
      </c>
      <c r="C78" s="130" t="n">
        <v>550</v>
      </c>
      <c r="D78" s="130" t="n">
        <v>1626.9</v>
      </c>
      <c r="E78" s="26" t="n">
        <v>890.95</v>
      </c>
      <c r="F78" s="168"/>
      <c r="G78" s="26"/>
      <c r="H78" s="134" t="n">
        <v>12.21</v>
      </c>
      <c r="I78" s="168"/>
      <c r="J78" s="131" t="n">
        <f aca="false">K78/D78</f>
        <v>0.547636609502735</v>
      </c>
      <c r="K78" s="132" t="n">
        <f aca="false">L78+M78+E78</f>
        <v>890.95</v>
      </c>
      <c r="L78" s="132" t="n">
        <f aca="false">F78*1163</f>
        <v>0</v>
      </c>
      <c r="M78" s="132" t="n">
        <f aca="false">G78*9.5</f>
        <v>0</v>
      </c>
      <c r="N78" s="19"/>
      <c r="O78" s="20"/>
      <c r="P78" s="21"/>
    </row>
    <row r="79" customFormat="false" ht="15" hidden="false" customHeight="false" outlineLevel="0" collapsed="false">
      <c r="A79" s="129" t="n">
        <v>17</v>
      </c>
      <c r="B79" s="91" t="s">
        <v>85</v>
      </c>
      <c r="C79" s="130" t="n">
        <v>637</v>
      </c>
      <c r="D79" s="130" t="n">
        <v>5302.9</v>
      </c>
      <c r="E79" s="26" t="n">
        <v>772.97</v>
      </c>
      <c r="F79" s="26"/>
      <c r="G79" s="168"/>
      <c r="H79" s="26" t="n">
        <v>21.87</v>
      </c>
      <c r="I79" s="168"/>
      <c r="J79" s="131" t="n">
        <f aca="false">K79/D79</f>
        <v>0.145763638763695</v>
      </c>
      <c r="K79" s="132" t="n">
        <f aca="false">L79+M79+E79</f>
        <v>772.97</v>
      </c>
      <c r="L79" s="132" t="n">
        <f aca="false">F79*1163</f>
        <v>0</v>
      </c>
      <c r="M79" s="132" t="n">
        <f aca="false">G79*9.5</f>
        <v>0</v>
      </c>
      <c r="N79" s="19"/>
      <c r="O79" s="20"/>
      <c r="P79" s="21"/>
    </row>
    <row r="80" customFormat="false" ht="15" hidden="false" customHeight="false" outlineLevel="0" collapsed="false">
      <c r="A80" s="129" t="n">
        <v>18</v>
      </c>
      <c r="B80" s="91" t="s">
        <v>86</v>
      </c>
      <c r="C80" s="130" t="n">
        <v>351</v>
      </c>
      <c r="D80" s="130" t="n">
        <v>1314</v>
      </c>
      <c r="E80" s="26" t="n">
        <v>352.84</v>
      </c>
      <c r="F80" s="198"/>
      <c r="G80" s="168"/>
      <c r="H80" s="26" t="n">
        <v>54.54</v>
      </c>
      <c r="I80" s="26" t="n">
        <v>1.94</v>
      </c>
      <c r="J80" s="131" t="n">
        <f aca="false">K80/D80</f>
        <v>0.268523592085236</v>
      </c>
      <c r="K80" s="132" t="n">
        <f aca="false">L80+M80+E80</f>
        <v>352.84</v>
      </c>
      <c r="L80" s="132" t="n">
        <f aca="false">F80*1163</f>
        <v>0</v>
      </c>
      <c r="M80" s="132" t="n">
        <f aca="false">G80*9.5</f>
        <v>0</v>
      </c>
      <c r="N80" s="19"/>
      <c r="O80" s="20"/>
      <c r="P80" s="21"/>
    </row>
    <row r="81" customFormat="false" ht="15" hidden="false" customHeight="false" outlineLevel="0" collapsed="false">
      <c r="A81" s="129" t="n">
        <v>19</v>
      </c>
      <c r="B81" s="91" t="s">
        <v>87</v>
      </c>
      <c r="C81" s="130" t="n">
        <v>1270</v>
      </c>
      <c r="D81" s="130" t="n">
        <v>7974.9</v>
      </c>
      <c r="E81" s="26" t="n">
        <v>569.49</v>
      </c>
      <c r="F81" s="134"/>
      <c r="G81" s="168"/>
      <c r="H81" s="26" t="n">
        <v>31.88</v>
      </c>
      <c r="I81" s="168"/>
      <c r="J81" s="131" t="n">
        <f aca="false">K81/D81</f>
        <v>0.0714102998156717</v>
      </c>
      <c r="K81" s="132" t="n">
        <f aca="false">L81+M81+E81</f>
        <v>569.49</v>
      </c>
      <c r="L81" s="132" t="n">
        <f aca="false">F81*1163</f>
        <v>0</v>
      </c>
      <c r="M81" s="132" t="n">
        <f aca="false">G81*9.5</f>
        <v>0</v>
      </c>
      <c r="N81" s="19"/>
      <c r="O81" s="20"/>
      <c r="P81" s="21"/>
    </row>
    <row r="82" customFormat="false" ht="15" hidden="false" customHeight="false" outlineLevel="0" collapsed="false">
      <c r="A82" s="129" t="n">
        <v>20</v>
      </c>
      <c r="B82" s="91" t="s">
        <v>88</v>
      </c>
      <c r="C82" s="130" t="n">
        <v>3610</v>
      </c>
      <c r="D82" s="130" t="n">
        <v>6840.2</v>
      </c>
      <c r="E82" s="26" t="n">
        <v>3124.6</v>
      </c>
      <c r="F82" s="198"/>
      <c r="G82" s="168"/>
      <c r="H82" s="26" t="n">
        <v>75.58</v>
      </c>
      <c r="I82" s="168"/>
      <c r="J82" s="131" t="n">
        <f aca="false">K82/D82</f>
        <v>0.456799508786293</v>
      </c>
      <c r="K82" s="132" t="n">
        <f aca="false">L82+M82+E82</f>
        <v>3124.6</v>
      </c>
      <c r="L82" s="132" t="n">
        <f aca="false">F82*1163</f>
        <v>0</v>
      </c>
      <c r="M82" s="132" t="n">
        <f aca="false">G82*9.5</f>
        <v>0</v>
      </c>
      <c r="N82" s="19"/>
      <c r="O82" s="20"/>
      <c r="P82" s="21"/>
    </row>
    <row r="83" customFormat="false" ht="15" hidden="false" customHeight="false" outlineLevel="0" collapsed="false">
      <c r="A83" s="145" t="n">
        <v>21</v>
      </c>
      <c r="B83" s="146" t="s">
        <v>89</v>
      </c>
      <c r="C83" s="147" t="n">
        <v>560</v>
      </c>
      <c r="D83" s="147" t="n">
        <v>3873</v>
      </c>
      <c r="E83" s="26" t="n">
        <v>481.32</v>
      </c>
      <c r="F83" s="26"/>
      <c r="G83" s="172"/>
      <c r="H83" s="168"/>
      <c r="I83" s="172"/>
      <c r="J83" s="149" t="n">
        <f aca="false">K83/D83</f>
        <v>0.124275755228505</v>
      </c>
      <c r="K83" s="150" t="n">
        <f aca="false">L83+M83+E83</f>
        <v>481.32</v>
      </c>
      <c r="L83" s="150" t="n">
        <f aca="false">F83*1163</f>
        <v>0</v>
      </c>
      <c r="M83" s="150" t="n">
        <f aca="false">G83*9.5</f>
        <v>0</v>
      </c>
      <c r="N83" s="50"/>
      <c r="O83" s="51"/>
      <c r="P83" s="52"/>
      <c r="Q83" s="53"/>
      <c r="R83" s="53"/>
      <c r="S83" s="53"/>
    </row>
    <row r="84" customFormat="false" ht="15" hidden="false" customHeight="false" outlineLevel="0" collapsed="false">
      <c r="A84" s="129" t="n">
        <v>22</v>
      </c>
      <c r="B84" s="91" t="s">
        <v>90</v>
      </c>
      <c r="C84" s="130" t="n">
        <v>275</v>
      </c>
      <c r="D84" s="130" t="n">
        <v>640.7</v>
      </c>
      <c r="E84" s="26" t="n">
        <v>188.03</v>
      </c>
      <c r="F84" s="168"/>
      <c r="G84" s="168"/>
      <c r="H84" s="26" t="n">
        <v>8</v>
      </c>
      <c r="I84" s="168"/>
      <c r="J84" s="131" t="n">
        <f aca="false">K84/D84</f>
        <v>0.293475885749961</v>
      </c>
      <c r="K84" s="132" t="n">
        <f aca="false">L84+M84+E84</f>
        <v>188.03</v>
      </c>
      <c r="L84" s="132" t="n">
        <f aca="false">F84*1163</f>
        <v>0</v>
      </c>
      <c r="M84" s="132" t="n">
        <f aca="false">G84*9.5</f>
        <v>0</v>
      </c>
      <c r="N84" s="19"/>
      <c r="O84" s="20"/>
      <c r="P84" s="21"/>
    </row>
    <row r="85" customFormat="false" ht="15" hidden="false" customHeight="false" outlineLevel="0" collapsed="false">
      <c r="A85" s="129" t="n">
        <v>23</v>
      </c>
      <c r="B85" s="91" t="s">
        <v>91</v>
      </c>
      <c r="C85" s="130" t="n">
        <v>1240</v>
      </c>
      <c r="D85" s="130" t="n">
        <v>4778</v>
      </c>
      <c r="E85" s="26" t="n">
        <v>696.1</v>
      </c>
      <c r="F85" s="198"/>
      <c r="G85" s="168"/>
      <c r="H85" s="26" t="n">
        <v>6.44</v>
      </c>
      <c r="I85" s="168"/>
      <c r="J85" s="131" t="n">
        <f aca="false">K85/D85</f>
        <v>0.145688572624529</v>
      </c>
      <c r="K85" s="132" t="n">
        <f aca="false">L85+M85+E85</f>
        <v>696.1</v>
      </c>
      <c r="L85" s="132" t="n">
        <f aca="false">F85*1163</f>
        <v>0</v>
      </c>
      <c r="M85" s="132" t="n">
        <f aca="false">G85*9.5</f>
        <v>0</v>
      </c>
      <c r="N85" s="19"/>
      <c r="O85" s="20"/>
      <c r="P85" s="21"/>
    </row>
    <row r="86" customFormat="false" ht="15" hidden="false" customHeight="false" outlineLevel="0" collapsed="false">
      <c r="A86" s="129" t="n">
        <v>24</v>
      </c>
      <c r="B86" s="91" t="s">
        <v>92</v>
      </c>
      <c r="C86" s="130" t="n">
        <v>1411</v>
      </c>
      <c r="D86" s="130" t="n">
        <v>7885.7</v>
      </c>
      <c r="E86" s="26" t="n">
        <v>1268.2</v>
      </c>
      <c r="F86" s="26"/>
      <c r="G86" s="168"/>
      <c r="H86" s="26" t="n">
        <v>43.3</v>
      </c>
      <c r="I86" s="172"/>
      <c r="J86" s="131" t="n">
        <f aca="false">K86/D86</f>
        <v>0.160822755113687</v>
      </c>
      <c r="K86" s="132" t="n">
        <f aca="false">L86+M86+E86</f>
        <v>1268.2</v>
      </c>
      <c r="L86" s="132" t="n">
        <f aca="false">F86*1163</f>
        <v>0</v>
      </c>
      <c r="M86" s="132" t="n">
        <f aca="false">G86*9.5</f>
        <v>0</v>
      </c>
      <c r="N86" s="19"/>
      <c r="O86" s="20"/>
      <c r="P86" s="21"/>
    </row>
    <row r="87" customFormat="false" ht="15" hidden="false" customHeight="false" outlineLevel="0" collapsed="false">
      <c r="A87" s="129" t="n">
        <v>25</v>
      </c>
      <c r="B87" s="91" t="s">
        <v>93</v>
      </c>
      <c r="C87" s="130" t="n">
        <v>1177</v>
      </c>
      <c r="D87" s="130" t="n">
        <v>6951.6</v>
      </c>
      <c r="E87" s="26" t="n">
        <v>672.88</v>
      </c>
      <c r="F87" s="168"/>
      <c r="G87" s="168"/>
      <c r="H87" s="26" t="n">
        <v>22.77</v>
      </c>
      <c r="I87" s="168"/>
      <c r="J87" s="131" t="n">
        <f aca="false">K87/D87</f>
        <v>0.0967949824500834</v>
      </c>
      <c r="K87" s="132" t="n">
        <f aca="false">L87+M87+E87</f>
        <v>672.88</v>
      </c>
      <c r="L87" s="132" t="n">
        <f aca="false">F87*1163</f>
        <v>0</v>
      </c>
      <c r="M87" s="132" t="n">
        <f aca="false">G87*9.5</f>
        <v>0</v>
      </c>
      <c r="N87" s="19"/>
      <c r="O87" s="20"/>
      <c r="P87" s="21"/>
    </row>
    <row r="88" customFormat="false" ht="15" hidden="false" customHeight="false" outlineLevel="0" collapsed="false">
      <c r="A88" s="129" t="n">
        <v>26</v>
      </c>
      <c r="B88" s="91" t="s">
        <v>94</v>
      </c>
      <c r="C88" s="130" t="n">
        <v>1365</v>
      </c>
      <c r="D88" s="130" t="n">
        <v>7804.9</v>
      </c>
      <c r="E88" s="26" t="n">
        <v>693.89</v>
      </c>
      <c r="F88" s="26"/>
      <c r="G88" s="168"/>
      <c r="H88" s="26" t="n">
        <v>84.61</v>
      </c>
      <c r="I88" s="198"/>
      <c r="J88" s="131" t="n">
        <f aca="false">K88/D88</f>
        <v>0.0889044062063575</v>
      </c>
      <c r="K88" s="132" t="n">
        <f aca="false">L88+M88+E88</f>
        <v>693.89</v>
      </c>
      <c r="L88" s="132" t="n">
        <f aca="false">F88*1163</f>
        <v>0</v>
      </c>
      <c r="M88" s="132" t="n">
        <f aca="false">G88*9.5</f>
        <v>0</v>
      </c>
      <c r="N88" s="19"/>
      <c r="O88" s="20"/>
      <c r="P88" s="21"/>
    </row>
    <row r="89" customFormat="false" ht="15" hidden="false" customHeight="false" outlineLevel="0" collapsed="false">
      <c r="A89" s="129" t="n">
        <v>27</v>
      </c>
      <c r="B89" s="91" t="s">
        <v>95</v>
      </c>
      <c r="C89" s="130" t="n">
        <v>964</v>
      </c>
      <c r="D89" s="130" t="n">
        <v>6025.7</v>
      </c>
      <c r="E89" s="26" t="n">
        <v>570.25</v>
      </c>
      <c r="F89" s="26"/>
      <c r="G89" s="168"/>
      <c r="H89" s="26" t="n">
        <v>40.69</v>
      </c>
      <c r="I89" s="74" t="n">
        <v>0.49</v>
      </c>
      <c r="J89" s="131" t="n">
        <f aca="false">K89/D89</f>
        <v>0.0946363078148597</v>
      </c>
      <c r="K89" s="132" t="n">
        <f aca="false">L89+M89+E89</f>
        <v>570.25</v>
      </c>
      <c r="L89" s="132" t="n">
        <f aca="false">F89*1163</f>
        <v>0</v>
      </c>
      <c r="M89" s="132" t="n">
        <f aca="false">G89*9.5</f>
        <v>0</v>
      </c>
      <c r="N89" s="19"/>
      <c r="O89" s="20"/>
      <c r="P89" s="21"/>
    </row>
    <row r="90" customFormat="false" ht="15" hidden="false" customHeight="false" outlineLevel="0" collapsed="false">
      <c r="A90" s="129" t="n">
        <v>28</v>
      </c>
      <c r="B90" s="91" t="s">
        <v>96</v>
      </c>
      <c r="C90" s="130" t="n">
        <v>733</v>
      </c>
      <c r="D90" s="130" t="n">
        <v>5000</v>
      </c>
      <c r="E90" s="26" t="n">
        <v>561.62</v>
      </c>
      <c r="F90" s="134"/>
      <c r="G90" s="168"/>
      <c r="H90" s="26" t="n">
        <v>35.79</v>
      </c>
      <c r="I90" s="26" t="n">
        <v>2</v>
      </c>
      <c r="J90" s="131" t="n">
        <f aca="false">K90/D90</f>
        <v>0.112324</v>
      </c>
      <c r="K90" s="132" t="n">
        <f aca="false">L90+M90+E90</f>
        <v>561.62</v>
      </c>
      <c r="L90" s="132" t="n">
        <f aca="false">F90*1163</f>
        <v>0</v>
      </c>
      <c r="M90" s="132" t="n">
        <f aca="false">G90*9.5</f>
        <v>0</v>
      </c>
      <c r="N90" s="19"/>
      <c r="O90" s="20"/>
      <c r="P90" s="21"/>
    </row>
    <row r="91" customFormat="false" ht="15" hidden="false" customHeight="false" outlineLevel="0" collapsed="false">
      <c r="A91" s="129" t="n">
        <v>29</v>
      </c>
      <c r="B91" s="91" t="s">
        <v>97</v>
      </c>
      <c r="C91" s="130" t="n">
        <v>1158</v>
      </c>
      <c r="D91" s="130" t="n">
        <v>4140</v>
      </c>
      <c r="E91" s="26" t="n">
        <v>767.34</v>
      </c>
      <c r="F91" s="198"/>
      <c r="G91" s="198"/>
      <c r="H91" s="26" t="n">
        <v>24.41</v>
      </c>
      <c r="I91" s="168"/>
      <c r="J91" s="131" t="n">
        <f aca="false">K91/D91</f>
        <v>0.185347826086957</v>
      </c>
      <c r="K91" s="132" t="n">
        <f aca="false">L91+M91+E91</f>
        <v>767.34</v>
      </c>
      <c r="L91" s="132" t="n">
        <f aca="false">F91*1163</f>
        <v>0</v>
      </c>
      <c r="M91" s="132" t="n">
        <f aca="false">G91*9.5</f>
        <v>0</v>
      </c>
      <c r="N91" s="19"/>
      <c r="O91" s="20"/>
      <c r="P91" s="21"/>
    </row>
    <row r="92" customFormat="false" ht="14.25" hidden="false" customHeight="true" outlineLevel="0" collapsed="false">
      <c r="A92" s="129" t="n">
        <v>30</v>
      </c>
      <c r="B92" s="91" t="s">
        <v>98</v>
      </c>
      <c r="C92" s="130" t="n">
        <v>1503</v>
      </c>
      <c r="D92" s="130" t="n">
        <v>9462</v>
      </c>
      <c r="E92" s="26" t="n">
        <v>726.91</v>
      </c>
      <c r="F92" s="26"/>
      <c r="G92" s="168"/>
      <c r="H92" s="26" t="n">
        <v>44.98</v>
      </c>
      <c r="I92" s="168"/>
      <c r="J92" s="131" t="n">
        <f aca="false">K92/D92</f>
        <v>0.0768241386599028</v>
      </c>
      <c r="K92" s="132" t="n">
        <f aca="false">L92+M92+E92</f>
        <v>726.91</v>
      </c>
      <c r="L92" s="132" t="n">
        <f aca="false">F92*1163</f>
        <v>0</v>
      </c>
      <c r="M92" s="132" t="n">
        <f aca="false">G92*9.5</f>
        <v>0</v>
      </c>
      <c r="N92" s="19"/>
      <c r="O92" s="20"/>
      <c r="P92" s="21"/>
    </row>
    <row r="93" customFormat="false" ht="15" hidden="false" customHeight="false" outlineLevel="0" collapsed="false">
      <c r="A93" s="129" t="n">
        <v>31</v>
      </c>
      <c r="B93" s="91" t="s">
        <v>99</v>
      </c>
      <c r="C93" s="130" t="n">
        <v>1401</v>
      </c>
      <c r="D93" s="130" t="n">
        <v>7969.6</v>
      </c>
      <c r="E93" s="26" t="n">
        <v>1057.22</v>
      </c>
      <c r="F93" s="134"/>
      <c r="G93" s="168"/>
      <c r="H93" s="26" t="n">
        <v>43.9</v>
      </c>
      <c r="I93" s="168"/>
      <c r="J93" s="131" t="n">
        <f aca="false">K93/D93</f>
        <v>0.132656595061233</v>
      </c>
      <c r="K93" s="132" t="n">
        <f aca="false">L93+M93+E93</f>
        <v>1057.22</v>
      </c>
      <c r="L93" s="132" t="n">
        <f aca="false">F93*1163</f>
        <v>0</v>
      </c>
      <c r="M93" s="132" t="n">
        <f aca="false">G93*9.5</f>
        <v>0</v>
      </c>
      <c r="N93" s="19"/>
      <c r="O93" s="20"/>
      <c r="P93" s="21"/>
    </row>
    <row r="94" customFormat="false" ht="15" hidden="false" customHeight="false" outlineLevel="0" collapsed="false">
      <c r="A94" s="129" t="n">
        <v>32</v>
      </c>
      <c r="B94" s="91" t="s">
        <v>100</v>
      </c>
      <c r="C94" s="130" t="n">
        <v>1776</v>
      </c>
      <c r="D94" s="130" t="n">
        <v>7559.9</v>
      </c>
      <c r="E94" s="26" t="n">
        <v>1334.9</v>
      </c>
      <c r="F94" s="26"/>
      <c r="G94" s="168"/>
      <c r="H94" s="26" t="n">
        <v>35.31</v>
      </c>
      <c r="I94" s="168"/>
      <c r="J94" s="131" t="n">
        <f aca="false">K94/D94</f>
        <v>0.17657640974087</v>
      </c>
      <c r="K94" s="132" t="n">
        <f aca="false">L94+M94+E94</f>
        <v>1334.9</v>
      </c>
      <c r="L94" s="132" t="n">
        <f aca="false">F94*1163</f>
        <v>0</v>
      </c>
      <c r="M94" s="132" t="n">
        <f aca="false">G94*9.5</f>
        <v>0</v>
      </c>
      <c r="N94" s="19"/>
      <c r="O94" s="20"/>
      <c r="P94" s="21"/>
    </row>
    <row r="95" customFormat="false" ht="15" hidden="false" customHeight="false" outlineLevel="0" collapsed="false">
      <c r="A95" s="129" t="n">
        <v>33</v>
      </c>
      <c r="B95" s="91" t="s">
        <v>101</v>
      </c>
      <c r="C95" s="130" t="n">
        <v>1550</v>
      </c>
      <c r="D95" s="130" t="n">
        <v>6358.8</v>
      </c>
      <c r="E95" s="26" t="n">
        <v>1262.41</v>
      </c>
      <c r="F95" s="26"/>
      <c r="G95" s="168"/>
      <c r="H95" s="26" t="n">
        <v>87.45</v>
      </c>
      <c r="I95" s="168"/>
      <c r="J95" s="131" t="n">
        <f aca="false">K95/D95</f>
        <v>0.198529596779267</v>
      </c>
      <c r="K95" s="132" t="n">
        <f aca="false">L95+M95+E95</f>
        <v>1262.41</v>
      </c>
      <c r="L95" s="132" t="n">
        <f aca="false">F95*1163</f>
        <v>0</v>
      </c>
      <c r="M95" s="132" t="n">
        <f aca="false">G95*9.5</f>
        <v>0</v>
      </c>
      <c r="N95" s="19"/>
      <c r="O95" s="20"/>
      <c r="P95" s="21"/>
    </row>
    <row r="96" customFormat="false" ht="13.5" hidden="false" customHeight="true" outlineLevel="0" collapsed="false">
      <c r="A96" s="129" t="n">
        <v>34</v>
      </c>
      <c r="B96" s="91" t="s">
        <v>102</v>
      </c>
      <c r="C96" s="130" t="n">
        <v>391</v>
      </c>
      <c r="D96" s="130" t="n">
        <v>5626</v>
      </c>
      <c r="E96" s="26" t="n">
        <v>1135.34</v>
      </c>
      <c r="F96" s="168"/>
      <c r="G96" s="168"/>
      <c r="H96" s="26" t="n">
        <v>39.13</v>
      </c>
      <c r="I96" s="168"/>
      <c r="J96" s="131" t="n">
        <f aca="false">K96/D96</f>
        <v>0.201802346249556</v>
      </c>
      <c r="K96" s="132" t="n">
        <f aca="false">L96+M96+E96</f>
        <v>1135.34</v>
      </c>
      <c r="L96" s="132" t="n">
        <f aca="false">F96*1163</f>
        <v>0</v>
      </c>
      <c r="M96" s="132" t="n">
        <f aca="false">G96*9.5</f>
        <v>0</v>
      </c>
      <c r="O96" s="20"/>
      <c r="P96" s="21"/>
    </row>
    <row r="97" customFormat="false" ht="15" hidden="false" customHeight="false" outlineLevel="0" collapsed="false">
      <c r="A97" s="129" t="n">
        <v>35</v>
      </c>
      <c r="B97" s="91" t="s">
        <v>103</v>
      </c>
      <c r="C97" s="130" t="n">
        <v>819</v>
      </c>
      <c r="D97" s="130" t="n">
        <v>7454.8</v>
      </c>
      <c r="E97" s="26" t="n">
        <v>766.51</v>
      </c>
      <c r="F97" s="26"/>
      <c r="G97" s="168"/>
      <c r="H97" s="26" t="n">
        <v>61.14</v>
      </c>
      <c r="I97" s="168"/>
      <c r="J97" s="131" t="n">
        <f aca="false">K97/D97</f>
        <v>0.102821001234104</v>
      </c>
      <c r="K97" s="132" t="n">
        <f aca="false">L97+M97+E97</f>
        <v>766.51</v>
      </c>
      <c r="L97" s="132" t="n">
        <f aca="false">F97*1163</f>
        <v>0</v>
      </c>
      <c r="M97" s="132" t="n">
        <f aca="false">G97*9.5</f>
        <v>0</v>
      </c>
      <c r="N97" s="19"/>
      <c r="O97" s="20"/>
      <c r="P97" s="21"/>
    </row>
    <row r="98" customFormat="false" ht="15" hidden="false" customHeight="false" outlineLevel="0" collapsed="false">
      <c r="A98" s="129" t="n">
        <v>36</v>
      </c>
      <c r="B98" s="91" t="s">
        <v>104</v>
      </c>
      <c r="C98" s="130" t="n">
        <v>627</v>
      </c>
      <c r="D98" s="130" t="n">
        <v>9508</v>
      </c>
      <c r="E98" s="26" t="n">
        <v>2193.51</v>
      </c>
      <c r="F98" s="26"/>
      <c r="G98" s="168"/>
      <c r="H98" s="26" t="n">
        <v>55.4</v>
      </c>
      <c r="I98" s="26" t="n">
        <v>3</v>
      </c>
      <c r="J98" s="131" t="n">
        <f aca="false">K98/D98</f>
        <v>0.230701514514093</v>
      </c>
      <c r="K98" s="132" t="n">
        <f aca="false">L98+M98+E98</f>
        <v>2193.51</v>
      </c>
      <c r="L98" s="132" t="n">
        <f aca="false">F98*1163</f>
        <v>0</v>
      </c>
      <c r="M98" s="132" t="n">
        <f aca="false">G98*9.5</f>
        <v>0</v>
      </c>
      <c r="N98" s="19"/>
      <c r="O98" s="20"/>
      <c r="P98" s="21"/>
    </row>
    <row r="99" customFormat="false" ht="15" hidden="false" customHeight="false" outlineLevel="0" collapsed="false">
      <c r="A99" s="129" t="n">
        <v>37</v>
      </c>
      <c r="B99" s="91" t="s">
        <v>105</v>
      </c>
      <c r="C99" s="130" t="n">
        <v>527</v>
      </c>
      <c r="D99" s="130" t="n">
        <v>5073</v>
      </c>
      <c r="E99" s="26" t="n">
        <v>440.08</v>
      </c>
      <c r="F99" s="168"/>
      <c r="G99" s="168"/>
      <c r="H99" s="26" t="n">
        <v>23.33</v>
      </c>
      <c r="I99" s="168"/>
      <c r="J99" s="131" t="n">
        <f aca="false">K99/D99</f>
        <v>0.0867494579144491</v>
      </c>
      <c r="K99" s="132" t="n">
        <f aca="false">L99+M99+E99</f>
        <v>440.08</v>
      </c>
      <c r="L99" s="132" t="n">
        <f aca="false">F99*1163</f>
        <v>0</v>
      </c>
      <c r="M99" s="132" t="n">
        <f aca="false">G99*9.5</f>
        <v>0</v>
      </c>
      <c r="N99" s="19"/>
      <c r="O99" s="20"/>
      <c r="P99" s="21"/>
    </row>
    <row r="100" customFormat="false" ht="15" hidden="false" customHeight="false" outlineLevel="0" collapsed="false">
      <c r="A100" s="129" t="n">
        <v>38</v>
      </c>
      <c r="B100" s="91" t="s">
        <v>106</v>
      </c>
      <c r="C100" s="130" t="n">
        <v>1702</v>
      </c>
      <c r="D100" s="130" t="n">
        <v>8678</v>
      </c>
      <c r="E100" s="26" t="n">
        <v>658.97</v>
      </c>
      <c r="F100" s="26"/>
      <c r="G100" s="168"/>
      <c r="H100" s="26" t="n">
        <v>67.17</v>
      </c>
      <c r="I100" s="168"/>
      <c r="J100" s="131" t="n">
        <f aca="false">K100/D100</f>
        <v>0.0759356994699239</v>
      </c>
      <c r="K100" s="132" t="n">
        <f aca="false">L100+M100+E100</f>
        <v>658.97</v>
      </c>
      <c r="L100" s="132" t="n">
        <f aca="false">F100*1163</f>
        <v>0</v>
      </c>
      <c r="M100" s="132" t="n">
        <f aca="false">G100*9.5</f>
        <v>0</v>
      </c>
      <c r="N100" s="19"/>
      <c r="O100" s="20"/>
      <c r="P100" s="21"/>
    </row>
    <row r="101" customFormat="false" ht="15" hidden="false" customHeight="false" outlineLevel="0" collapsed="false">
      <c r="A101" s="129" t="n">
        <v>39</v>
      </c>
      <c r="B101" s="91" t="s">
        <v>107</v>
      </c>
      <c r="C101" s="130" t="n">
        <v>667</v>
      </c>
      <c r="D101" s="130" t="n">
        <v>10267.3</v>
      </c>
      <c r="E101" s="26" t="n">
        <v>921.09</v>
      </c>
      <c r="F101" s="26"/>
      <c r="G101" s="168"/>
      <c r="H101" s="26" t="n">
        <v>40.62</v>
      </c>
      <c r="I101" s="26" t="n">
        <v>0.08</v>
      </c>
      <c r="J101" s="131" t="n">
        <f aca="false">K101/D101</f>
        <v>0.0897110243199283</v>
      </c>
      <c r="K101" s="132" t="n">
        <f aca="false">L101+M101+E101</f>
        <v>921.09</v>
      </c>
      <c r="L101" s="132" t="n">
        <f aca="false">F101*1163</f>
        <v>0</v>
      </c>
      <c r="M101" s="132" t="n">
        <f aca="false">G101*9.5</f>
        <v>0</v>
      </c>
      <c r="N101" s="19"/>
      <c r="O101" s="20"/>
      <c r="P101" s="21"/>
    </row>
    <row r="102" customFormat="false" ht="15" hidden="false" customHeight="false" outlineLevel="0" collapsed="false">
      <c r="A102" s="129" t="n">
        <v>40</v>
      </c>
      <c r="B102" s="91" t="s">
        <v>108</v>
      </c>
      <c r="C102" s="130" t="n">
        <v>1824</v>
      </c>
      <c r="D102" s="130" t="n">
        <v>14670</v>
      </c>
      <c r="E102" s="26" t="n">
        <v>2129.54</v>
      </c>
      <c r="F102" s="134"/>
      <c r="G102" s="168"/>
      <c r="H102" s="26" t="n">
        <v>98.63</v>
      </c>
      <c r="I102" s="26" t="n">
        <v>131.42</v>
      </c>
      <c r="J102" s="131" t="n">
        <f aca="false">K102/D102</f>
        <v>0.145162917518746</v>
      </c>
      <c r="K102" s="132" t="n">
        <f aca="false">L102+M102+E102</f>
        <v>2129.54</v>
      </c>
      <c r="L102" s="132" t="n">
        <f aca="false">F102*1163</f>
        <v>0</v>
      </c>
      <c r="M102" s="132" t="n">
        <f aca="false">G102*9.5</f>
        <v>0</v>
      </c>
      <c r="N102" s="19"/>
      <c r="O102" s="20"/>
      <c r="P102" s="21"/>
    </row>
    <row r="103" customFormat="false" ht="15" hidden="false" customHeight="false" outlineLevel="0" collapsed="false">
      <c r="A103" s="129" t="n">
        <v>41</v>
      </c>
      <c r="B103" s="91" t="s">
        <v>109</v>
      </c>
      <c r="C103" s="130" t="n">
        <v>101</v>
      </c>
      <c r="D103" s="130" t="n">
        <v>763</v>
      </c>
      <c r="E103" s="26" t="n">
        <v>391.93</v>
      </c>
      <c r="F103" s="198"/>
      <c r="G103" s="172"/>
      <c r="H103" s="168"/>
      <c r="I103" s="168"/>
      <c r="J103" s="131" t="n">
        <f aca="false">K103/D103</f>
        <v>0.513669724770642</v>
      </c>
      <c r="K103" s="132" t="n">
        <f aca="false">L103+M103+E103</f>
        <v>391.93</v>
      </c>
      <c r="L103" s="132" t="n">
        <f aca="false">F103*1163</f>
        <v>0</v>
      </c>
      <c r="M103" s="132" t="n">
        <f aca="false">G103*9.5</f>
        <v>0</v>
      </c>
      <c r="N103" s="19"/>
      <c r="O103" s="20"/>
      <c r="P103" s="21"/>
    </row>
    <row r="104" customFormat="false" ht="15" hidden="false" customHeight="false" outlineLevel="0" collapsed="false">
      <c r="A104" s="129" t="n">
        <v>42</v>
      </c>
      <c r="B104" s="91" t="s">
        <v>110</v>
      </c>
      <c r="C104" s="130" t="n">
        <v>57</v>
      </c>
      <c r="D104" s="130" t="n">
        <v>626</v>
      </c>
      <c r="E104" s="26" t="n">
        <v>552.41</v>
      </c>
      <c r="F104" s="198"/>
      <c r="G104" s="168"/>
      <c r="H104" s="26" t="n">
        <v>9.49</v>
      </c>
      <c r="I104" s="168"/>
      <c r="J104" s="131" t="n">
        <f aca="false">K104/D104</f>
        <v>0.882444089456869</v>
      </c>
      <c r="K104" s="132" t="n">
        <f aca="false">L104+M104+E104</f>
        <v>552.41</v>
      </c>
      <c r="L104" s="132" t="n">
        <f aca="false">F104*1163</f>
        <v>0</v>
      </c>
      <c r="M104" s="132" t="n">
        <f aca="false">G104*9.5</f>
        <v>0</v>
      </c>
      <c r="N104" s="19"/>
      <c r="O104" s="20"/>
      <c r="P104" s="21"/>
    </row>
    <row r="105" customFormat="false" ht="15" hidden="false" customHeight="false" outlineLevel="0" collapsed="false">
      <c r="A105" s="129" t="n">
        <v>43</v>
      </c>
      <c r="B105" s="91" t="s">
        <v>111</v>
      </c>
      <c r="C105" s="130" t="n">
        <v>163</v>
      </c>
      <c r="D105" s="130" t="n">
        <v>1947.3</v>
      </c>
      <c r="E105" s="26" t="n">
        <v>278.59</v>
      </c>
      <c r="F105" s="168"/>
      <c r="G105" s="172"/>
      <c r="H105" s="26" t="n">
        <v>5.89</v>
      </c>
      <c r="I105" s="168"/>
      <c r="J105" s="131" t="n">
        <f aca="false">K105/D105</f>
        <v>0.143064756329276</v>
      </c>
      <c r="K105" s="132" t="n">
        <f aca="false">L105+M105+E105</f>
        <v>278.59</v>
      </c>
      <c r="L105" s="132" t="n">
        <f aca="false">F105*1193</f>
        <v>0</v>
      </c>
      <c r="M105" s="132" t="n">
        <f aca="false">G105*9.5</f>
        <v>0</v>
      </c>
      <c r="N105" s="19"/>
      <c r="O105" s="20"/>
      <c r="P105" s="21"/>
    </row>
    <row r="106" customFormat="false" ht="27" hidden="false" customHeight="true" outlineLevel="0" collapsed="false">
      <c r="A106" s="129" t="n">
        <v>44</v>
      </c>
      <c r="B106" s="91" t="s">
        <v>112</v>
      </c>
      <c r="C106" s="130" t="n">
        <v>310</v>
      </c>
      <c r="D106" s="130" t="n">
        <v>1443</v>
      </c>
      <c r="E106" s="26" t="n">
        <v>102.46</v>
      </c>
      <c r="F106" s="198"/>
      <c r="G106" s="168"/>
      <c r="H106" s="168"/>
      <c r="I106" s="168"/>
      <c r="J106" s="131" t="n">
        <f aca="false">K106/D106</f>
        <v>0.071004851004851</v>
      </c>
      <c r="K106" s="132" t="n">
        <f aca="false">L106+M106+E106</f>
        <v>102.46</v>
      </c>
      <c r="L106" s="132" t="n">
        <f aca="false">F106*1163</f>
        <v>0</v>
      </c>
      <c r="M106" s="132" t="n">
        <f aca="false">G106*9.5</f>
        <v>0</v>
      </c>
      <c r="N106" s="19"/>
      <c r="O106" s="20"/>
      <c r="P106" s="21"/>
    </row>
    <row r="107" customFormat="false" ht="15" hidden="false" customHeight="false" outlineLevel="0" collapsed="false">
      <c r="A107" s="129" t="n">
        <v>45</v>
      </c>
      <c r="B107" s="91" t="s">
        <v>113</v>
      </c>
      <c r="C107" s="130" t="n">
        <v>26</v>
      </c>
      <c r="D107" s="130" t="n">
        <v>154.34</v>
      </c>
      <c r="E107" s="26" t="n">
        <v>20.42</v>
      </c>
      <c r="F107" s="172"/>
      <c r="G107" s="168"/>
      <c r="H107" s="168"/>
      <c r="I107" s="168"/>
      <c r="J107" s="131" t="n">
        <f aca="false">K107/D107</f>
        <v>0.132305299987042</v>
      </c>
      <c r="K107" s="132" t="n">
        <f aca="false">L107+M107+E107</f>
        <v>20.42</v>
      </c>
      <c r="L107" s="132" t="n">
        <f aca="false">F107*1163</f>
        <v>0</v>
      </c>
      <c r="M107" s="132" t="n">
        <f aca="false">G107*9.5</f>
        <v>0</v>
      </c>
      <c r="N107" s="19"/>
      <c r="O107" s="20"/>
      <c r="P107" s="21"/>
    </row>
    <row r="108" customFormat="false" ht="15" hidden="false" customHeight="false" outlineLevel="0" collapsed="false">
      <c r="A108" s="143"/>
      <c r="B108" s="138" t="s">
        <v>66</v>
      </c>
      <c r="C108" s="139" t="n">
        <f aca="false">SUM(C63:C107)</f>
        <v>37813</v>
      </c>
      <c r="D108" s="139" t="n">
        <f aca="false">SUM(D63:D107)</f>
        <v>212648.83</v>
      </c>
      <c r="E108" s="140" t="n">
        <f aca="false">SUM(E63:E107)</f>
        <v>40932.23</v>
      </c>
      <c r="F108" s="140" t="n">
        <f aca="false">SUM(F63:F107)</f>
        <v>0</v>
      </c>
      <c r="G108" s="140" t="n">
        <f aca="false">SUM(G63:G107)</f>
        <v>1152.42</v>
      </c>
      <c r="H108" s="140" t="n">
        <f aca="false">SUM(H63:H107)</f>
        <v>1556.66</v>
      </c>
      <c r="I108" s="140" t="n">
        <f aca="false">SUM(I63:I107)</f>
        <v>150.39</v>
      </c>
      <c r="J108" s="141"/>
      <c r="K108" s="142"/>
      <c r="L108" s="142"/>
      <c r="M108" s="142"/>
      <c r="O108" s="20"/>
    </row>
    <row r="109" customFormat="false" ht="15" hidden="false" customHeight="false" outlineLevel="0" collapsed="false">
      <c r="A109" s="143"/>
      <c r="B109" s="138" t="s">
        <v>67</v>
      </c>
      <c r="C109" s="139"/>
      <c r="D109" s="139"/>
      <c r="E109" s="140"/>
      <c r="F109" s="140"/>
      <c r="G109" s="140"/>
      <c r="H109" s="140"/>
      <c r="I109" s="140"/>
      <c r="J109" s="152" t="n">
        <f aca="false">SUM(J63:J107)/45</f>
        <v>0.91156681146561</v>
      </c>
      <c r="K109" s="142"/>
      <c r="L109" s="142"/>
      <c r="M109" s="142"/>
      <c r="O109" s="20"/>
    </row>
    <row r="110" customFormat="false" ht="15" hidden="false" customHeight="false" outlineLevel="0" collapsed="false">
      <c r="A110" s="143"/>
      <c r="B110" s="143" t="s">
        <v>114</v>
      </c>
      <c r="C110" s="143"/>
      <c r="D110" s="143"/>
      <c r="E110" s="153" t="n">
        <f aca="false">E56+E108</f>
        <v>130456.94</v>
      </c>
      <c r="F110" s="153" t="n">
        <f aca="false">F56+F108</f>
        <v>0</v>
      </c>
      <c r="G110" s="153" t="n">
        <f aca="false">G56+G108</f>
        <v>1422.86</v>
      </c>
      <c r="H110" s="153" t="n">
        <f aca="false">H56+H108</f>
        <v>4887.49</v>
      </c>
      <c r="I110" s="153" t="n">
        <f aca="false">I56+I108</f>
        <v>703.82</v>
      </c>
      <c r="J110" s="143"/>
      <c r="K110" s="143"/>
      <c r="L110" s="143"/>
      <c r="M110" s="143"/>
      <c r="O110" s="20"/>
    </row>
    <row r="111" customFormat="false" ht="15" hidden="true" customHeight="false" outlineLevel="0" collapsed="false">
      <c r="A111" s="154"/>
      <c r="B111" s="155"/>
      <c r="C111" s="156"/>
      <c r="D111" s="156"/>
      <c r="E111" s="157"/>
      <c r="F111" s="157"/>
      <c r="G111" s="157"/>
      <c r="H111" s="157"/>
      <c r="I111" s="157"/>
      <c r="J111" s="158"/>
      <c r="K111" s="159"/>
      <c r="L111" s="159"/>
      <c r="M111" s="159"/>
      <c r="O111" s="20"/>
    </row>
    <row r="112" customFormat="false" ht="15" hidden="true" customHeight="false" outlineLevel="0" collapsed="false">
      <c r="A112" s="154"/>
      <c r="B112" s="155"/>
      <c r="C112" s="156"/>
      <c r="D112" s="156"/>
      <c r="E112" s="157"/>
      <c r="F112" s="157"/>
      <c r="G112" s="157"/>
      <c r="H112" s="157"/>
      <c r="I112" s="157"/>
      <c r="J112" s="158"/>
      <c r="K112" s="159"/>
      <c r="L112" s="159"/>
      <c r="M112" s="159"/>
      <c r="O112" s="20"/>
    </row>
    <row r="113" customFormat="false" ht="15" hidden="true" customHeight="false" outlineLevel="0" collapsed="false">
      <c r="A113" s="154"/>
      <c r="B113" s="155"/>
      <c r="C113" s="156"/>
      <c r="D113" s="156"/>
      <c r="E113" s="157"/>
      <c r="F113" s="157"/>
      <c r="G113" s="157"/>
      <c r="H113" s="157"/>
      <c r="I113" s="157"/>
      <c r="J113" s="158"/>
      <c r="K113" s="159"/>
      <c r="L113" s="159"/>
      <c r="M113" s="159"/>
      <c r="O113" s="20"/>
    </row>
    <row r="114" customFormat="false" ht="15" hidden="true" customHeight="false" outlineLevel="0" collapsed="false">
      <c r="A114" s="154"/>
      <c r="B114" s="155"/>
      <c r="C114" s="156"/>
      <c r="D114" s="156"/>
      <c r="E114" s="157"/>
      <c r="F114" s="157"/>
      <c r="G114" s="157"/>
      <c r="H114" s="157"/>
      <c r="I114" s="157"/>
      <c r="J114" s="158"/>
      <c r="K114" s="159"/>
      <c r="L114" s="159"/>
      <c r="M114" s="159"/>
      <c r="O114" s="20"/>
    </row>
    <row r="115" customFormat="false" ht="15" hidden="false" customHeight="false" outlineLevel="0" collapsed="false">
      <c r="A115" s="154"/>
      <c r="B115" s="155"/>
      <c r="C115" s="156"/>
      <c r="D115" s="156"/>
      <c r="E115" s="157"/>
      <c r="F115" s="157"/>
      <c r="G115" s="157"/>
      <c r="H115" s="157"/>
      <c r="I115" s="157"/>
      <c r="J115" s="158"/>
      <c r="K115" s="159"/>
      <c r="L115" s="159"/>
      <c r="M115" s="159"/>
      <c r="O115" s="20"/>
    </row>
    <row r="116" customFormat="false" ht="15" hidden="false" customHeight="false" outlineLevel="0" collapsed="false">
      <c r="A116" s="154"/>
      <c r="B116" s="155"/>
      <c r="C116" s="156"/>
      <c r="D116" s="156"/>
      <c r="E116" s="157"/>
      <c r="F116" s="157"/>
      <c r="G116" s="157"/>
      <c r="H116" s="157"/>
      <c r="I116" s="157"/>
      <c r="J116" s="158"/>
      <c r="K116" s="160"/>
      <c r="L116" s="159"/>
      <c r="M116" s="159"/>
      <c r="O116" s="20"/>
    </row>
    <row r="117" customFormat="false" ht="15" hidden="false" customHeight="false" outlineLevel="0" collapsed="false">
      <c r="A117" s="125"/>
      <c r="B117" s="125"/>
      <c r="C117" s="125"/>
      <c r="D117" s="125"/>
      <c r="E117" s="124"/>
      <c r="F117" s="124"/>
      <c r="G117" s="124"/>
      <c r="H117" s="124"/>
      <c r="I117" s="124"/>
      <c r="J117" s="124"/>
      <c r="K117" s="124"/>
      <c r="L117" s="124"/>
      <c r="M117" s="124"/>
      <c r="O117" s="20"/>
    </row>
    <row r="118" customFormat="false" ht="13.5" hidden="false" customHeight="true" outlineLevel="0" collapsed="false">
      <c r="A118" s="126" t="s">
        <v>1</v>
      </c>
      <c r="B118" s="127" t="s">
        <v>2</v>
      </c>
      <c r="C118" s="127" t="s">
        <v>3</v>
      </c>
      <c r="D118" s="127" t="s">
        <v>4</v>
      </c>
      <c r="E118" s="126" t="s">
        <v>5</v>
      </c>
      <c r="F118" s="126"/>
      <c r="G118" s="126"/>
      <c r="H118" s="126"/>
      <c r="I118" s="126"/>
      <c r="J118" s="127" t="s">
        <v>6</v>
      </c>
      <c r="K118" s="127" t="s">
        <v>7</v>
      </c>
      <c r="L118" s="127"/>
      <c r="M118" s="127"/>
      <c r="O118" s="20"/>
    </row>
    <row r="119" customFormat="false" ht="40.5" hidden="false" customHeight="true" outlineLevel="0" collapsed="false">
      <c r="A119" s="126"/>
      <c r="B119" s="127"/>
      <c r="C119" s="127"/>
      <c r="D119" s="127"/>
      <c r="E119" s="126" t="s">
        <v>8</v>
      </c>
      <c r="F119" s="126" t="s">
        <v>9</v>
      </c>
      <c r="G119" s="126" t="s">
        <v>10</v>
      </c>
      <c r="H119" s="126" t="s">
        <v>11</v>
      </c>
      <c r="I119" s="126" t="s">
        <v>12</v>
      </c>
      <c r="J119" s="127"/>
      <c r="K119" s="127" t="s">
        <v>13</v>
      </c>
      <c r="L119" s="127" t="s">
        <v>14</v>
      </c>
      <c r="M119" s="127" t="s">
        <v>15</v>
      </c>
      <c r="O119" s="20"/>
    </row>
    <row r="120" customFormat="false" ht="15" hidden="false" customHeight="false" outlineLevel="0" collapsed="false">
      <c r="A120" s="161" t="s">
        <v>115</v>
      </c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O120" s="20"/>
    </row>
    <row r="121" customFormat="false" ht="23.85" hidden="false" customHeight="false" outlineLevel="0" collapsed="false">
      <c r="A121" s="162" t="n">
        <v>1</v>
      </c>
      <c r="B121" s="91" t="s">
        <v>116</v>
      </c>
      <c r="C121" s="92" t="n">
        <v>14</v>
      </c>
      <c r="D121" s="163" t="n">
        <v>31</v>
      </c>
      <c r="E121" s="74" t="n">
        <v>0</v>
      </c>
      <c r="F121" s="81"/>
      <c r="G121" s="169"/>
      <c r="H121" s="81"/>
      <c r="I121" s="81"/>
      <c r="J121" s="164" t="n">
        <f aca="false">K121/D121</f>
        <v>0</v>
      </c>
      <c r="K121" s="165" t="n">
        <f aca="false">L121+M121+E121</f>
        <v>0</v>
      </c>
      <c r="L121" s="165" t="n">
        <f aca="false">F121*1163</f>
        <v>0</v>
      </c>
      <c r="M121" s="165" t="n">
        <f aca="false">G121*9.5</f>
        <v>0</v>
      </c>
      <c r="O121" s="20"/>
    </row>
    <row r="122" customFormat="false" ht="23.85" hidden="false" customHeight="false" outlineLevel="0" collapsed="false">
      <c r="A122" s="162" t="n">
        <v>2</v>
      </c>
      <c r="B122" s="91" t="s">
        <v>117</v>
      </c>
      <c r="C122" s="92" t="n">
        <v>20</v>
      </c>
      <c r="D122" s="163" t="n">
        <v>91.3</v>
      </c>
      <c r="E122" s="74" t="n">
        <v>149.97</v>
      </c>
      <c r="F122" s="81"/>
      <c r="G122" s="74"/>
      <c r="H122" s="81"/>
      <c r="I122" s="81"/>
      <c r="J122" s="166" t="n">
        <f aca="false">K122/D122</f>
        <v>1.64260679079956</v>
      </c>
      <c r="K122" s="165" t="n">
        <f aca="false">L122+M122+E122</f>
        <v>149.97</v>
      </c>
      <c r="L122" s="165" t="n">
        <f aca="false">F122*1163</f>
        <v>0</v>
      </c>
      <c r="M122" s="165" t="n">
        <f aca="false">G122*9.5</f>
        <v>0</v>
      </c>
      <c r="O122" s="20"/>
    </row>
    <row r="123" customFormat="false" ht="23.85" hidden="false" customHeight="false" outlineLevel="0" collapsed="false">
      <c r="A123" s="162" t="n">
        <v>3</v>
      </c>
      <c r="B123" s="91" t="s">
        <v>118</v>
      </c>
      <c r="C123" s="167"/>
      <c r="D123" s="92" t="n">
        <v>537.4</v>
      </c>
      <c r="E123" s="74" t="n">
        <v>1402.44</v>
      </c>
      <c r="F123" s="74"/>
      <c r="G123" s="81"/>
      <c r="H123" s="74" t="n">
        <v>23.33</v>
      </c>
      <c r="I123" s="81"/>
      <c r="J123" s="166" t="n">
        <f aca="false">K123/D123</f>
        <v>2.60967621883141</v>
      </c>
      <c r="K123" s="165" t="n">
        <f aca="false">L123+M123+E123</f>
        <v>1402.44</v>
      </c>
      <c r="L123" s="165" t="n">
        <f aca="false">F123*1163</f>
        <v>0</v>
      </c>
      <c r="M123" s="165" t="n">
        <f aca="false">G123*9.5</f>
        <v>0</v>
      </c>
      <c r="O123" s="20"/>
    </row>
    <row r="124" customFormat="false" ht="23.85" hidden="false" customHeight="false" outlineLevel="0" collapsed="false">
      <c r="A124" s="162" t="n">
        <v>4</v>
      </c>
      <c r="B124" s="91" t="s">
        <v>119</v>
      </c>
      <c r="C124" s="92" t="n">
        <v>700</v>
      </c>
      <c r="D124" s="163" t="n">
        <v>679</v>
      </c>
      <c r="E124" s="74" t="n">
        <v>497.08</v>
      </c>
      <c r="F124" s="81"/>
      <c r="G124" s="169"/>
      <c r="H124" s="81"/>
      <c r="I124" s="81"/>
      <c r="J124" s="166" t="n">
        <f aca="false">K124/D124</f>
        <v>0.732076583210604</v>
      </c>
      <c r="K124" s="165" t="n">
        <f aca="false">L124+M124+E124</f>
        <v>497.08</v>
      </c>
      <c r="L124" s="165" t="n">
        <f aca="false">F124*1163</f>
        <v>0</v>
      </c>
      <c r="M124" s="165" t="n">
        <f aca="false">G124*9.5</f>
        <v>0</v>
      </c>
      <c r="O124" s="20"/>
    </row>
    <row r="125" customFormat="false" ht="23.85" hidden="false" customHeight="false" outlineLevel="0" collapsed="false">
      <c r="A125" s="162" t="n">
        <v>5</v>
      </c>
      <c r="B125" s="91" t="s">
        <v>120</v>
      </c>
      <c r="C125" s="92" t="n">
        <v>100</v>
      </c>
      <c r="D125" s="92" t="n">
        <v>2559.4</v>
      </c>
      <c r="E125" s="74" t="n">
        <v>9196.06</v>
      </c>
      <c r="F125" s="74"/>
      <c r="G125" s="168"/>
      <c r="H125" s="74" t="n">
        <v>102</v>
      </c>
      <c r="I125" s="81"/>
      <c r="J125" s="166" t="n">
        <f aca="false">K125/D125</f>
        <v>3.59305305931078</v>
      </c>
      <c r="K125" s="165" t="n">
        <f aca="false">L125+M125+E125</f>
        <v>9196.06</v>
      </c>
      <c r="L125" s="165" t="n">
        <f aca="false">F125*1163</f>
        <v>0</v>
      </c>
      <c r="M125" s="165" t="n">
        <f aca="false">G125*9.5</f>
        <v>0</v>
      </c>
      <c r="O125" s="20"/>
    </row>
    <row r="126" customFormat="false" ht="23.85" hidden="false" customHeight="false" outlineLevel="0" collapsed="false">
      <c r="A126" s="162" t="n">
        <v>6</v>
      </c>
      <c r="B126" s="91" t="s">
        <v>121</v>
      </c>
      <c r="C126" s="92" t="n">
        <v>30</v>
      </c>
      <c r="D126" s="163" t="n">
        <v>137.5</v>
      </c>
      <c r="E126" s="74" t="n">
        <v>188.49</v>
      </c>
      <c r="F126" s="81"/>
      <c r="G126" s="169"/>
      <c r="H126" s="81"/>
      <c r="I126" s="81"/>
      <c r="J126" s="166" t="n">
        <f aca="false">K126/D126</f>
        <v>1.37083636363636</v>
      </c>
      <c r="K126" s="165" t="n">
        <f aca="false">L126+M126+E126</f>
        <v>188.49</v>
      </c>
      <c r="L126" s="165" t="n">
        <f aca="false">F126*1163</f>
        <v>0</v>
      </c>
      <c r="M126" s="165" t="n">
        <f aca="false">G126*9.5</f>
        <v>0</v>
      </c>
      <c r="O126" s="20"/>
    </row>
    <row r="127" customFormat="false" ht="23.85" hidden="false" customHeight="false" outlineLevel="0" collapsed="false">
      <c r="A127" s="162" t="n">
        <v>7</v>
      </c>
      <c r="B127" s="91" t="s">
        <v>122</v>
      </c>
      <c r="C127" s="92" t="n">
        <v>49</v>
      </c>
      <c r="D127" s="163" t="n">
        <v>675.6</v>
      </c>
      <c r="E127" s="74" t="n">
        <v>5580.46</v>
      </c>
      <c r="F127" s="168"/>
      <c r="G127" s="169"/>
      <c r="H127" s="74" t="n">
        <v>33</v>
      </c>
      <c r="I127" s="81"/>
      <c r="J127" s="166" t="n">
        <f aca="false">K127/D127</f>
        <v>8.26000592066311</v>
      </c>
      <c r="K127" s="165" t="n">
        <f aca="false">L127+M127+E127</f>
        <v>5580.46</v>
      </c>
      <c r="L127" s="165" t="n">
        <f aca="false">F127*1163</f>
        <v>0</v>
      </c>
      <c r="M127" s="165" t="n">
        <f aca="false">G127*9.5</f>
        <v>0</v>
      </c>
      <c r="O127" s="20"/>
    </row>
    <row r="128" customFormat="false" ht="23.85" hidden="false" customHeight="false" outlineLevel="0" collapsed="false">
      <c r="A128" s="162" t="n">
        <v>8</v>
      </c>
      <c r="B128" s="91" t="s">
        <v>123</v>
      </c>
      <c r="C128" s="92" t="n">
        <v>200</v>
      </c>
      <c r="D128" s="163" t="n">
        <v>1185.9</v>
      </c>
      <c r="E128" s="74" t="n">
        <v>1800.99</v>
      </c>
      <c r="F128" s="81"/>
      <c r="G128" s="74"/>
      <c r="H128" s="74" t="n">
        <v>23.52</v>
      </c>
      <c r="I128" s="81"/>
      <c r="J128" s="166" t="n">
        <f aca="false">K128/D128</f>
        <v>1.51866936503921</v>
      </c>
      <c r="K128" s="165" t="n">
        <f aca="false">L128+M128+E128</f>
        <v>1800.99</v>
      </c>
      <c r="L128" s="165" t="n">
        <f aca="false">F128*1163</f>
        <v>0</v>
      </c>
      <c r="M128" s="165" t="n">
        <f aca="false">G128*9.5</f>
        <v>0</v>
      </c>
      <c r="O128" s="20"/>
    </row>
    <row r="129" customFormat="false" ht="15" hidden="false" customHeight="false" outlineLevel="0" collapsed="false">
      <c r="A129" s="162" t="n">
        <v>9</v>
      </c>
      <c r="B129" s="91" t="s">
        <v>124</v>
      </c>
      <c r="C129" s="92" t="n">
        <v>60</v>
      </c>
      <c r="D129" s="163" t="n">
        <v>938</v>
      </c>
      <c r="E129" s="74" t="n">
        <v>1467.64</v>
      </c>
      <c r="F129" s="81"/>
      <c r="G129" s="74"/>
      <c r="H129" s="74" t="n">
        <v>28.37</v>
      </c>
      <c r="I129" s="81"/>
      <c r="J129" s="166" t="n">
        <f aca="false">K129/D129</f>
        <v>1.56464818763326</v>
      </c>
      <c r="K129" s="165" t="n">
        <f aca="false">L129+M129+E129</f>
        <v>1467.64</v>
      </c>
      <c r="L129" s="165" t="n">
        <f aca="false">F129*1163</f>
        <v>0</v>
      </c>
      <c r="M129" s="165" t="n">
        <f aca="false">G129*9.5</f>
        <v>0</v>
      </c>
      <c r="O129" s="20"/>
    </row>
    <row r="130" customFormat="false" ht="23.85" hidden="false" customHeight="false" outlineLevel="0" collapsed="false">
      <c r="A130" s="162" t="n">
        <v>10</v>
      </c>
      <c r="B130" s="91" t="s">
        <v>125</v>
      </c>
      <c r="C130" s="92" t="n">
        <v>20</v>
      </c>
      <c r="D130" s="163" t="n">
        <v>552</v>
      </c>
      <c r="E130" s="74" t="n">
        <v>171.64</v>
      </c>
      <c r="F130" s="81"/>
      <c r="G130" s="74"/>
      <c r="H130" s="81"/>
      <c r="I130" s="81"/>
      <c r="J130" s="166" t="n">
        <f aca="false">K130/D130</f>
        <v>0.310942028985507</v>
      </c>
      <c r="K130" s="165" t="n">
        <f aca="false">L130+M130+E130</f>
        <v>171.64</v>
      </c>
      <c r="L130" s="165" t="n">
        <f aca="false">F130*1163</f>
        <v>0</v>
      </c>
      <c r="M130" s="165" t="n">
        <f aca="false">G130*9.5</f>
        <v>0</v>
      </c>
      <c r="O130" s="20"/>
    </row>
    <row r="131" customFormat="false" ht="23.85" hidden="false" customHeight="false" outlineLevel="0" collapsed="false">
      <c r="A131" s="162" t="n">
        <v>11</v>
      </c>
      <c r="B131" s="91" t="s">
        <v>126</v>
      </c>
      <c r="C131" s="92" t="n">
        <v>158</v>
      </c>
      <c r="D131" s="163" t="n">
        <v>1599.27</v>
      </c>
      <c r="E131" s="74" t="n">
        <v>2989.37</v>
      </c>
      <c r="F131" s="169"/>
      <c r="G131" s="168"/>
      <c r="H131" s="74" t="n">
        <v>40.67</v>
      </c>
      <c r="I131" s="81"/>
      <c r="J131" s="166" t="n">
        <f aca="false">K131/D131</f>
        <v>1.86920907664122</v>
      </c>
      <c r="K131" s="165" t="n">
        <f aca="false">L131+M131+E131</f>
        <v>2989.37</v>
      </c>
      <c r="L131" s="165" t="n">
        <f aca="false">F131*1163</f>
        <v>0</v>
      </c>
      <c r="M131" s="165" t="n">
        <f aca="false">G131*9.5</f>
        <v>0</v>
      </c>
      <c r="O131" s="20"/>
    </row>
    <row r="132" customFormat="false" ht="15" hidden="false" customHeight="false" outlineLevel="0" collapsed="false">
      <c r="A132" s="162" t="n">
        <v>12</v>
      </c>
      <c r="B132" s="91" t="s">
        <v>127</v>
      </c>
      <c r="C132" s="92" t="n">
        <v>1060</v>
      </c>
      <c r="D132" s="163" t="n">
        <v>1559.27</v>
      </c>
      <c r="E132" s="74" t="n">
        <v>3116.8</v>
      </c>
      <c r="F132" s="81"/>
      <c r="G132" s="169"/>
      <c r="H132" s="74" t="n">
        <v>67.5</v>
      </c>
      <c r="I132" s="81"/>
      <c r="J132" s="166" t="n">
        <f aca="false">K132/D132</f>
        <v>1.99888409319746</v>
      </c>
      <c r="K132" s="165" t="n">
        <f aca="false">L132+M132+E132</f>
        <v>3116.8</v>
      </c>
      <c r="L132" s="165" t="n">
        <f aca="false">F132*1163</f>
        <v>0</v>
      </c>
      <c r="M132" s="165" t="n">
        <f aca="false">G132*9.5</f>
        <v>0</v>
      </c>
      <c r="O132" s="20"/>
    </row>
    <row r="133" customFormat="false" ht="23.85" hidden="false" customHeight="false" outlineLevel="0" collapsed="false">
      <c r="A133" s="162" t="n">
        <v>13</v>
      </c>
      <c r="B133" s="91" t="s">
        <v>128</v>
      </c>
      <c r="C133" s="92"/>
      <c r="D133" s="163" t="n">
        <v>127.8</v>
      </c>
      <c r="E133" s="74" t="n">
        <v>161.84</v>
      </c>
      <c r="F133" s="81"/>
      <c r="G133" s="169"/>
      <c r="H133" s="69" t="n">
        <v>3</v>
      </c>
      <c r="I133" s="81"/>
      <c r="J133" s="166" t="n">
        <f aca="false">K133/D133</f>
        <v>1.26635367762128</v>
      </c>
      <c r="K133" s="165" t="n">
        <f aca="false">L133+M133+E133</f>
        <v>161.84</v>
      </c>
      <c r="L133" s="165" t="n">
        <f aca="false">F133*1163</f>
        <v>0</v>
      </c>
      <c r="M133" s="165" t="n">
        <f aca="false">G133*9.5</f>
        <v>0</v>
      </c>
      <c r="O133" s="20"/>
    </row>
    <row r="134" customFormat="false" ht="15" hidden="false" customHeight="false" outlineLevel="0" collapsed="false">
      <c r="A134" s="162" t="n">
        <v>14</v>
      </c>
      <c r="B134" s="91" t="s">
        <v>129</v>
      </c>
      <c r="C134" s="170"/>
      <c r="D134" s="171" t="n">
        <v>606.3</v>
      </c>
      <c r="E134" s="74" t="n">
        <v>5176.45</v>
      </c>
      <c r="F134" s="172"/>
      <c r="G134" s="81"/>
      <c r="H134" s="74" t="n">
        <v>13.98</v>
      </c>
      <c r="I134" s="81"/>
      <c r="J134" s="166" t="n">
        <f aca="false">K134/D134</f>
        <v>8.53777008081808</v>
      </c>
      <c r="K134" s="165" t="n">
        <f aca="false">L134+M134+E134</f>
        <v>5176.45</v>
      </c>
      <c r="L134" s="165" t="n">
        <f aca="false">F134*1163</f>
        <v>0</v>
      </c>
      <c r="M134" s="165" t="n">
        <f aca="false">G134*9.5</f>
        <v>0</v>
      </c>
      <c r="O134" s="20"/>
    </row>
    <row r="135" customFormat="false" ht="15" hidden="false" customHeight="false" outlineLevel="0" collapsed="false">
      <c r="A135" s="162" t="n">
        <v>15</v>
      </c>
      <c r="B135" s="91" t="s">
        <v>130</v>
      </c>
      <c r="C135" s="92" t="n">
        <v>10</v>
      </c>
      <c r="D135" s="92" t="n">
        <v>712.92</v>
      </c>
      <c r="E135" s="74" t="n">
        <v>558.32</v>
      </c>
      <c r="F135" s="81"/>
      <c r="G135" s="81"/>
      <c r="H135" s="74" t="n">
        <v>32</v>
      </c>
      <c r="I135" s="81"/>
      <c r="J135" s="166" t="n">
        <f aca="false">K135/D135</f>
        <v>0.783145373955002</v>
      </c>
      <c r="K135" s="165" t="n">
        <f aca="false">L135+M135+E135</f>
        <v>558.32</v>
      </c>
      <c r="L135" s="165" t="n">
        <f aca="false">F135*1163</f>
        <v>0</v>
      </c>
      <c r="M135" s="165" t="n">
        <f aca="false">G135*9.5</f>
        <v>0</v>
      </c>
      <c r="O135" s="20"/>
    </row>
    <row r="136" customFormat="false" ht="23.85" hidden="false" customHeight="false" outlineLevel="0" collapsed="false">
      <c r="A136" s="162" t="n">
        <v>16</v>
      </c>
      <c r="B136" s="91" t="s">
        <v>131</v>
      </c>
      <c r="C136" s="92" t="n">
        <v>30</v>
      </c>
      <c r="D136" s="163" t="n">
        <v>350</v>
      </c>
      <c r="E136" s="74" t="n">
        <v>202.74</v>
      </c>
      <c r="F136" s="81"/>
      <c r="G136" s="169"/>
      <c r="H136" s="81"/>
      <c r="I136" s="81"/>
      <c r="J136" s="166" t="n">
        <f aca="false">K136/D136</f>
        <v>0.579257142857143</v>
      </c>
      <c r="K136" s="165" t="n">
        <f aca="false">L136+M136+E136</f>
        <v>202.74</v>
      </c>
      <c r="L136" s="165" t="n">
        <f aca="false">F136*1163</f>
        <v>0</v>
      </c>
      <c r="M136" s="165" t="n">
        <f aca="false">G136*9.5</f>
        <v>0</v>
      </c>
      <c r="O136" s="20"/>
    </row>
    <row r="137" customFormat="false" ht="23.85" hidden="false" customHeight="false" outlineLevel="0" collapsed="false">
      <c r="A137" s="162" t="n">
        <v>17</v>
      </c>
      <c r="B137" s="91" t="s">
        <v>132</v>
      </c>
      <c r="C137" s="92"/>
      <c r="D137" s="163" t="n">
        <v>1166.8</v>
      </c>
      <c r="E137" s="74" t="n">
        <v>4062.19</v>
      </c>
      <c r="F137" s="81"/>
      <c r="G137" s="169"/>
      <c r="H137" s="69" t="n">
        <v>52.18</v>
      </c>
      <c r="I137" s="81"/>
      <c r="J137" s="166" t="n">
        <f aca="false">K137/D137</f>
        <v>3.4814792595132</v>
      </c>
      <c r="K137" s="165" t="n">
        <f aca="false">L137+M137+E137</f>
        <v>4062.19</v>
      </c>
      <c r="L137" s="165" t="n">
        <f aca="false">F137*1163</f>
        <v>0</v>
      </c>
      <c r="M137" s="165" t="n">
        <f aca="false">G137*9.5</f>
        <v>0</v>
      </c>
      <c r="O137" s="20"/>
    </row>
    <row r="138" customFormat="false" ht="23.85" hidden="false" customHeight="false" outlineLevel="0" collapsed="false">
      <c r="A138" s="162" t="n">
        <v>18</v>
      </c>
      <c r="B138" s="146" t="s">
        <v>133</v>
      </c>
      <c r="C138" s="92"/>
      <c r="D138" s="163" t="n">
        <v>270.2</v>
      </c>
      <c r="E138" s="74" t="n">
        <v>222.86</v>
      </c>
      <c r="F138" s="81"/>
      <c r="G138" s="169"/>
      <c r="H138" s="69" t="n">
        <v>0</v>
      </c>
      <c r="I138" s="81"/>
      <c r="J138" s="166" t="n">
        <f aca="false">K138/D138</f>
        <v>0.82479644707624</v>
      </c>
      <c r="K138" s="165" t="n">
        <f aca="false">L138+M138+E138</f>
        <v>222.86</v>
      </c>
      <c r="L138" s="165" t="n">
        <f aca="false">F138*1163</f>
        <v>0</v>
      </c>
      <c r="M138" s="165" t="n">
        <f aca="false">G138*9.5</f>
        <v>0</v>
      </c>
      <c r="O138" s="20"/>
    </row>
    <row r="139" customFormat="false" ht="15" hidden="false" customHeight="false" outlineLevel="0" collapsed="false">
      <c r="A139" s="173"/>
      <c r="B139" s="174" t="s">
        <v>66</v>
      </c>
      <c r="C139" s="175" t="n">
        <f aca="false">SUM(C121:C138)</f>
        <v>2451</v>
      </c>
      <c r="D139" s="175" t="n">
        <f aca="false">SUM(D121:D138)</f>
        <v>13779.66</v>
      </c>
      <c r="E139" s="176" t="n">
        <f aca="false">SUM(E121:E138)</f>
        <v>36945.34</v>
      </c>
      <c r="F139" s="176" t="n">
        <f aca="false">SUM(F121:F138)</f>
        <v>0</v>
      </c>
      <c r="G139" s="176" t="n">
        <f aca="false">SUM(G121:G138)</f>
        <v>0</v>
      </c>
      <c r="H139" s="176" t="n">
        <f aca="false">SUM(H121:H138)</f>
        <v>419.55</v>
      </c>
      <c r="I139" s="176" t="n">
        <f aca="false">SUM(I121:I138)</f>
        <v>0</v>
      </c>
      <c r="J139" s="177"/>
      <c r="K139" s="177"/>
      <c r="L139" s="177"/>
      <c r="M139" s="178"/>
      <c r="O139" s="20"/>
    </row>
    <row r="140" customFormat="false" ht="15" hidden="false" customHeight="false" outlineLevel="0" collapsed="false">
      <c r="A140" s="173"/>
      <c r="B140" s="174" t="s">
        <v>67</v>
      </c>
      <c r="C140" s="175"/>
      <c r="D140" s="175"/>
      <c r="E140" s="176"/>
      <c r="F140" s="176"/>
      <c r="G140" s="176"/>
      <c r="H140" s="176"/>
      <c r="I140" s="178"/>
      <c r="J140" s="179" t="n">
        <f aca="false">SUM(J121:J138)/18</f>
        <v>2.27463387054386</v>
      </c>
      <c r="K140" s="178"/>
      <c r="L140" s="178"/>
      <c r="M140" s="178"/>
      <c r="O140" s="20"/>
    </row>
    <row r="141" customFormat="false" ht="15" hidden="false" customHeight="false" outlineLevel="0" collapsed="false">
      <c r="A141" s="125"/>
      <c r="B141" s="125"/>
      <c r="C141" s="125"/>
      <c r="D141" s="125"/>
      <c r="E141" s="124"/>
      <c r="F141" s="124"/>
      <c r="G141" s="124"/>
      <c r="H141" s="124"/>
      <c r="I141" s="124"/>
      <c r="J141" s="124"/>
      <c r="K141" s="124"/>
      <c r="L141" s="124"/>
      <c r="M141" s="124"/>
      <c r="O141" s="20"/>
    </row>
    <row r="142" customFormat="false" ht="15" hidden="false" customHeight="false" outlineLevel="0" collapsed="false">
      <c r="A142" s="125"/>
      <c r="B142" s="125"/>
      <c r="C142" s="125"/>
      <c r="D142" s="125"/>
      <c r="E142" s="124"/>
      <c r="F142" s="124"/>
      <c r="G142" s="124"/>
      <c r="H142" s="124"/>
      <c r="I142" s="124"/>
      <c r="J142" s="124"/>
      <c r="K142" s="124"/>
      <c r="L142" s="124"/>
      <c r="M142" s="124"/>
      <c r="O142" s="20"/>
    </row>
    <row r="143" customFormat="false" ht="13.5" hidden="false" customHeight="true" outlineLevel="0" collapsed="false">
      <c r="A143" s="126" t="s">
        <v>1</v>
      </c>
      <c r="B143" s="127" t="s">
        <v>2</v>
      </c>
      <c r="C143" s="127" t="s">
        <v>3</v>
      </c>
      <c r="D143" s="127" t="s">
        <v>4</v>
      </c>
      <c r="E143" s="126" t="s">
        <v>5</v>
      </c>
      <c r="F143" s="126"/>
      <c r="G143" s="126"/>
      <c r="H143" s="126"/>
      <c r="I143" s="126"/>
      <c r="J143" s="127" t="s">
        <v>6</v>
      </c>
      <c r="K143" s="127" t="s">
        <v>7</v>
      </c>
      <c r="L143" s="127"/>
      <c r="M143" s="127"/>
      <c r="O143" s="20"/>
    </row>
    <row r="144" customFormat="false" ht="45" hidden="false" customHeight="true" outlineLevel="0" collapsed="false">
      <c r="A144" s="126"/>
      <c r="B144" s="127"/>
      <c r="C144" s="127"/>
      <c r="D144" s="127"/>
      <c r="E144" s="126" t="s">
        <v>8</v>
      </c>
      <c r="F144" s="126" t="s">
        <v>9</v>
      </c>
      <c r="G144" s="126" t="s">
        <v>10</v>
      </c>
      <c r="H144" s="126" t="s">
        <v>11</v>
      </c>
      <c r="I144" s="126" t="s">
        <v>12</v>
      </c>
      <c r="J144" s="127"/>
      <c r="K144" s="127" t="s">
        <v>13</v>
      </c>
      <c r="L144" s="127" t="s">
        <v>14</v>
      </c>
      <c r="M144" s="127" t="s">
        <v>15</v>
      </c>
      <c r="O144" s="20"/>
    </row>
    <row r="145" customFormat="false" ht="15" hidden="false" customHeight="false" outlineLevel="0" collapsed="false">
      <c r="A145" s="161" t="s">
        <v>134</v>
      </c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O145" s="20"/>
    </row>
    <row r="146" customFormat="false" ht="35.05" hidden="false" customHeight="false" outlineLevel="0" collapsed="false">
      <c r="A146" s="180" t="n">
        <v>1</v>
      </c>
      <c r="B146" s="91" t="s">
        <v>135</v>
      </c>
      <c r="C146" s="92" t="n">
        <v>756</v>
      </c>
      <c r="D146" s="92" t="n">
        <v>5466</v>
      </c>
      <c r="E146" s="74" t="n">
        <v>6438.93</v>
      </c>
      <c r="F146" s="74"/>
      <c r="G146" s="81"/>
      <c r="H146" s="74" t="n">
        <v>177.36</v>
      </c>
      <c r="I146" s="81"/>
      <c r="J146" s="93" t="n">
        <f aca="false">K146/D146</f>
        <v>1.17799670691548</v>
      </c>
      <c r="K146" s="76" t="n">
        <f aca="false">L146+M146+E146</f>
        <v>6438.93</v>
      </c>
      <c r="L146" s="76" t="n">
        <f aca="false">F146*1163</f>
        <v>0</v>
      </c>
      <c r="M146" s="76" t="n">
        <f aca="false">G146*9.5</f>
        <v>0</v>
      </c>
      <c r="O146" s="20"/>
    </row>
    <row r="147" customFormat="false" ht="23.85" hidden="false" customHeight="false" outlineLevel="0" collapsed="false">
      <c r="A147" s="180" t="n">
        <v>2</v>
      </c>
      <c r="B147" s="200" t="s">
        <v>136</v>
      </c>
      <c r="C147" s="92" t="n">
        <v>810</v>
      </c>
      <c r="D147" s="92" t="n">
        <v>11225.1</v>
      </c>
      <c r="E147" s="74" t="n">
        <v>21053.21</v>
      </c>
      <c r="F147" s="74"/>
      <c r="G147" s="74" t="n">
        <v>4404.91</v>
      </c>
      <c r="H147" s="74" t="n">
        <v>713.19</v>
      </c>
      <c r="I147" s="81"/>
      <c r="J147" s="93" t="n">
        <f aca="false">K147/D147</f>
        <v>5.60350063696537</v>
      </c>
      <c r="K147" s="76" t="n">
        <f aca="false">L147+M147+E147</f>
        <v>62899.855</v>
      </c>
      <c r="L147" s="76" t="n">
        <f aca="false">F147*1163</f>
        <v>0</v>
      </c>
      <c r="M147" s="76" t="n">
        <f aca="false">G147*9.5</f>
        <v>41846.645</v>
      </c>
      <c r="O147" s="20"/>
    </row>
    <row r="148" customFormat="false" ht="23.85" hidden="false" customHeight="false" outlineLevel="0" collapsed="false">
      <c r="A148" s="180" t="n">
        <v>3</v>
      </c>
      <c r="B148" s="91" t="s">
        <v>137</v>
      </c>
      <c r="C148" s="92" t="n">
        <v>50</v>
      </c>
      <c r="D148" s="92" t="n">
        <v>391</v>
      </c>
      <c r="E148" s="74" t="n">
        <v>303.72</v>
      </c>
      <c r="F148" s="172"/>
      <c r="G148" s="69"/>
      <c r="H148" s="169"/>
      <c r="I148" s="169"/>
      <c r="J148" s="93" t="n">
        <f aca="false">K148/D148</f>
        <v>0.776777493606138</v>
      </c>
      <c r="K148" s="76" t="n">
        <f aca="false">L148+M148+E148</f>
        <v>303.72</v>
      </c>
      <c r="L148" s="76" t="n">
        <f aca="false">F148*1163</f>
        <v>0</v>
      </c>
      <c r="M148" s="76" t="n">
        <f aca="false">G148*9.5</f>
        <v>0</v>
      </c>
      <c r="O148" s="20"/>
    </row>
    <row r="149" customFormat="false" ht="23.85" hidden="false" customHeight="false" outlineLevel="0" collapsed="false">
      <c r="A149" s="180" t="n">
        <v>4</v>
      </c>
      <c r="B149" s="91" t="s">
        <v>138</v>
      </c>
      <c r="C149" s="92" t="n">
        <v>40</v>
      </c>
      <c r="D149" s="92" t="n">
        <v>193</v>
      </c>
      <c r="E149" s="74" t="n">
        <v>231.07</v>
      </c>
      <c r="F149" s="172"/>
      <c r="G149" s="69" t="n">
        <v>21.18</v>
      </c>
      <c r="H149" s="74" t="n">
        <v>1.86</v>
      </c>
      <c r="I149" s="169"/>
      <c r="J149" s="93" t="n">
        <f aca="false">K149/D149</f>
        <v>2.23979274611399</v>
      </c>
      <c r="K149" s="76" t="n">
        <f aca="false">L149+M149+E149</f>
        <v>432.28</v>
      </c>
      <c r="L149" s="76" t="n">
        <f aca="false">F149*1163</f>
        <v>0</v>
      </c>
      <c r="M149" s="76" t="n">
        <f aca="false">G149*9.5</f>
        <v>201.21</v>
      </c>
      <c r="O149" s="20"/>
    </row>
    <row r="150" customFormat="false" ht="35.05" hidden="false" customHeight="false" outlineLevel="0" collapsed="false">
      <c r="A150" s="180" t="n">
        <v>5</v>
      </c>
      <c r="B150" s="91" t="s">
        <v>139</v>
      </c>
      <c r="C150" s="95" t="n">
        <v>135</v>
      </c>
      <c r="D150" s="92" t="n">
        <v>845</v>
      </c>
      <c r="E150" s="74" t="n">
        <v>1235.92</v>
      </c>
      <c r="F150" s="74"/>
      <c r="G150" s="81"/>
      <c r="H150" s="74" t="n">
        <v>24.23</v>
      </c>
      <c r="I150" s="74" t="n">
        <v>2.52</v>
      </c>
      <c r="J150" s="93" t="n">
        <f aca="false">K150/D150</f>
        <v>1.46262721893491</v>
      </c>
      <c r="K150" s="76" t="n">
        <f aca="false">L150+M150+E150</f>
        <v>1235.92</v>
      </c>
      <c r="L150" s="76" t="n">
        <f aca="false">F150*1163</f>
        <v>0</v>
      </c>
      <c r="M150" s="76" t="n">
        <f aca="false">G150*9.5</f>
        <v>0</v>
      </c>
      <c r="O150" s="20"/>
    </row>
    <row r="151" customFormat="false" ht="35.05" hidden="false" customHeight="false" outlineLevel="0" collapsed="false">
      <c r="A151" s="180" t="n">
        <v>6</v>
      </c>
      <c r="B151" s="200" t="s">
        <v>140</v>
      </c>
      <c r="C151" s="92" t="n">
        <v>761</v>
      </c>
      <c r="D151" s="92" t="n">
        <v>2193</v>
      </c>
      <c r="E151" s="74" t="n">
        <v>2249.93</v>
      </c>
      <c r="F151" s="74"/>
      <c r="G151" s="81"/>
      <c r="H151" s="74" t="n">
        <v>64.82</v>
      </c>
      <c r="I151" s="69" t="n">
        <v>2.52</v>
      </c>
      <c r="J151" s="93" t="n">
        <f aca="false">K151/D151</f>
        <v>1.02595987232102</v>
      </c>
      <c r="K151" s="76" t="n">
        <f aca="false">L151+M151+E151</f>
        <v>2249.93</v>
      </c>
      <c r="L151" s="76" t="n">
        <f aca="false">F151*1163</f>
        <v>0</v>
      </c>
      <c r="M151" s="76" t="n">
        <f aca="false">G151*9.5</f>
        <v>0</v>
      </c>
      <c r="O151" s="20"/>
    </row>
    <row r="152" customFormat="false" ht="23.85" hidden="false" customHeight="false" outlineLevel="0" collapsed="false">
      <c r="A152" s="180" t="n">
        <v>7</v>
      </c>
      <c r="B152" s="91" t="s">
        <v>141</v>
      </c>
      <c r="C152" s="92" t="n">
        <v>125</v>
      </c>
      <c r="D152" s="92" t="n">
        <v>616.3</v>
      </c>
      <c r="E152" s="74" t="n">
        <v>1494.6</v>
      </c>
      <c r="F152" s="169"/>
      <c r="G152" s="81"/>
      <c r="H152" s="74" t="n">
        <v>17.89</v>
      </c>
      <c r="I152" s="169"/>
      <c r="J152" s="93" t="n">
        <f aca="false">K152/D152</f>
        <v>2.4251176375142</v>
      </c>
      <c r="K152" s="76" t="n">
        <f aca="false">L152+M152+E152</f>
        <v>1494.6</v>
      </c>
      <c r="L152" s="76" t="n">
        <f aca="false">F152*1163</f>
        <v>0</v>
      </c>
      <c r="M152" s="76" t="n">
        <f aca="false">G152*9.5</f>
        <v>0</v>
      </c>
      <c r="O152" s="20"/>
    </row>
    <row r="153" customFormat="false" ht="35.05" hidden="false" customHeight="false" outlineLevel="0" collapsed="false">
      <c r="A153" s="180" t="n">
        <v>8</v>
      </c>
      <c r="B153" s="200" t="s">
        <v>142</v>
      </c>
      <c r="C153" s="92" t="n">
        <v>1995</v>
      </c>
      <c r="D153" s="92" t="n">
        <v>25949</v>
      </c>
      <c r="E153" s="74" t="n">
        <v>21856.51</v>
      </c>
      <c r="F153" s="74" t="n">
        <v>13.71</v>
      </c>
      <c r="G153" s="81"/>
      <c r="H153" s="74" t="n">
        <v>3474.58</v>
      </c>
      <c r="I153" s="81"/>
      <c r="J153" s="93" t="n">
        <f aca="false">K153/D153</f>
        <v>1.45675131989672</v>
      </c>
      <c r="K153" s="76" t="n">
        <f aca="false">L153+M153+E153</f>
        <v>37801.24</v>
      </c>
      <c r="L153" s="76" t="n">
        <f aca="false">F153*1163</f>
        <v>15944.73</v>
      </c>
      <c r="M153" s="76" t="n">
        <f aca="false">G153*9.5</f>
        <v>0</v>
      </c>
      <c r="O153" s="20"/>
    </row>
    <row r="154" customFormat="false" ht="46.25" hidden="false" customHeight="false" outlineLevel="0" collapsed="false">
      <c r="A154" s="180" t="n">
        <v>9</v>
      </c>
      <c r="B154" s="200" t="s">
        <v>143</v>
      </c>
      <c r="C154" s="92" t="n">
        <v>1031</v>
      </c>
      <c r="D154" s="92" t="n">
        <v>5112</v>
      </c>
      <c r="E154" s="74" t="n">
        <v>6458.56</v>
      </c>
      <c r="F154" s="74"/>
      <c r="G154" s="81"/>
      <c r="H154" s="74" t="n">
        <v>145.42</v>
      </c>
      <c r="I154" s="81"/>
      <c r="J154" s="93" t="n">
        <f aca="false">K154/D154</f>
        <v>1.26341158059468</v>
      </c>
      <c r="K154" s="76" t="n">
        <f aca="false">L154+M154+E154</f>
        <v>6458.56</v>
      </c>
      <c r="L154" s="76" t="n">
        <f aca="false">F154*1163</f>
        <v>0</v>
      </c>
      <c r="M154" s="76" t="n">
        <f aca="false">G154*9.5</f>
        <v>0</v>
      </c>
      <c r="O154" s="20"/>
    </row>
    <row r="155" customFormat="false" ht="23.85" hidden="false" customHeight="false" outlineLevel="0" collapsed="false">
      <c r="A155" s="180" t="n">
        <v>10</v>
      </c>
      <c r="B155" s="200" t="s">
        <v>144</v>
      </c>
      <c r="C155" s="92" t="n">
        <v>1125</v>
      </c>
      <c r="D155" s="92" t="n">
        <v>8890</v>
      </c>
      <c r="E155" s="74" t="n">
        <v>3392.61</v>
      </c>
      <c r="F155" s="74" t="n">
        <v>7.49</v>
      </c>
      <c r="G155" s="81"/>
      <c r="H155" s="74" t="n">
        <v>470.47</v>
      </c>
      <c r="I155" s="81"/>
      <c r="J155" s="93" t="n">
        <f aca="false">K155/D155</f>
        <v>1.36147131608549</v>
      </c>
      <c r="K155" s="76" t="n">
        <f aca="false">L155+M155+E155</f>
        <v>12103.48</v>
      </c>
      <c r="L155" s="76" t="n">
        <f aca="false">F155*1163</f>
        <v>8710.87</v>
      </c>
      <c r="M155" s="76" t="n">
        <f aca="false">G155*9.5</f>
        <v>0</v>
      </c>
      <c r="O155" s="20"/>
    </row>
    <row r="156" customFormat="false" ht="35.05" hidden="false" customHeight="false" outlineLevel="0" collapsed="false">
      <c r="A156" s="180" t="n">
        <v>11</v>
      </c>
      <c r="B156" s="200" t="s">
        <v>145</v>
      </c>
      <c r="C156" s="92" t="n">
        <v>910</v>
      </c>
      <c r="D156" s="92" t="n">
        <v>2539.5</v>
      </c>
      <c r="E156" s="74" t="n">
        <v>8499.76</v>
      </c>
      <c r="F156" s="169"/>
      <c r="G156" s="74" t="n">
        <v>5.36</v>
      </c>
      <c r="H156" s="74" t="n">
        <v>162.59</v>
      </c>
      <c r="I156" s="69" t="n">
        <v>59.94</v>
      </c>
      <c r="J156" s="93" t="n">
        <f aca="false">K156/D156</f>
        <v>3.36707225831857</v>
      </c>
      <c r="K156" s="76" t="n">
        <f aca="false">L156+M156+E156</f>
        <v>8550.68</v>
      </c>
      <c r="L156" s="76" t="n">
        <f aca="false">F156*1163</f>
        <v>0</v>
      </c>
      <c r="M156" s="76" t="n">
        <f aca="false">G156*9.5</f>
        <v>50.92</v>
      </c>
      <c r="O156" s="20"/>
    </row>
    <row r="157" customFormat="false" ht="23.85" hidden="false" customHeight="false" outlineLevel="0" collapsed="false">
      <c r="A157" s="180" t="n">
        <v>12</v>
      </c>
      <c r="B157" s="200" t="s">
        <v>146</v>
      </c>
      <c r="C157" s="92" t="n">
        <v>130</v>
      </c>
      <c r="D157" s="92" t="n">
        <v>2840.4</v>
      </c>
      <c r="E157" s="69" t="n">
        <v>14716.82</v>
      </c>
      <c r="F157" s="81"/>
      <c r="G157" s="81"/>
      <c r="H157" s="74" t="n">
        <v>150.88</v>
      </c>
      <c r="I157" s="81"/>
      <c r="J157" s="93" t="n">
        <f aca="false">K157/D157</f>
        <v>5.18124911984228</v>
      </c>
      <c r="K157" s="76" t="n">
        <f aca="false">L157+M157+E157</f>
        <v>14716.82</v>
      </c>
      <c r="L157" s="76" t="n">
        <f aca="false">F157*1163</f>
        <v>0</v>
      </c>
      <c r="M157" s="76" t="n">
        <f aca="false">G157*9.5</f>
        <v>0</v>
      </c>
      <c r="O157" s="20"/>
    </row>
    <row r="158" customFormat="false" ht="23.85" hidden="false" customHeight="false" outlineLevel="0" collapsed="false">
      <c r="A158" s="180" t="n">
        <v>13</v>
      </c>
      <c r="B158" s="91" t="s">
        <v>147</v>
      </c>
      <c r="C158" s="92" t="n">
        <v>50</v>
      </c>
      <c r="D158" s="92" t="n">
        <v>241</v>
      </c>
      <c r="E158" s="74" t="n">
        <v>345.52</v>
      </c>
      <c r="F158" s="172"/>
      <c r="G158" s="81"/>
      <c r="H158" s="74" t="n">
        <v>7.37</v>
      </c>
      <c r="I158" s="169"/>
      <c r="J158" s="93" t="n">
        <f aca="false">K158/D158</f>
        <v>1.43369294605809</v>
      </c>
      <c r="K158" s="76" t="n">
        <f aca="false">L158+M158+E158</f>
        <v>345.52</v>
      </c>
      <c r="L158" s="76" t="n">
        <f aca="false">F158*1163</f>
        <v>0</v>
      </c>
      <c r="M158" s="76" t="n">
        <f aca="false">G158*9.5</f>
        <v>0</v>
      </c>
      <c r="O158" s="20"/>
    </row>
    <row r="159" customFormat="false" ht="35.05" hidden="false" customHeight="false" outlineLevel="0" collapsed="false">
      <c r="A159" s="180" t="n">
        <v>14</v>
      </c>
      <c r="B159" s="91" t="s">
        <v>148</v>
      </c>
      <c r="C159" s="92" t="n">
        <v>35</v>
      </c>
      <c r="D159" s="92" t="n">
        <v>217</v>
      </c>
      <c r="E159" s="74" t="n">
        <v>0</v>
      </c>
      <c r="F159" s="172" t="n">
        <v>0</v>
      </c>
      <c r="G159" s="81" t="n">
        <v>0</v>
      </c>
      <c r="H159" s="74" t="n">
        <v>0</v>
      </c>
      <c r="I159" s="169" t="n">
        <v>0</v>
      </c>
      <c r="J159" s="93" t="n">
        <f aca="false">K159/D159</f>
        <v>0</v>
      </c>
      <c r="K159" s="76" t="n">
        <f aca="false">L159+M159+E159</f>
        <v>0</v>
      </c>
      <c r="L159" s="76" t="n">
        <f aca="false">F159*1163</f>
        <v>0</v>
      </c>
      <c r="M159" s="76" t="n">
        <f aca="false">G159*9.5</f>
        <v>0</v>
      </c>
      <c r="O159" s="20"/>
    </row>
    <row r="160" customFormat="false" ht="15" hidden="false" customHeight="false" outlineLevel="0" collapsed="false">
      <c r="A160" s="173"/>
      <c r="B160" s="174" t="s">
        <v>66</v>
      </c>
      <c r="C160" s="175" t="n">
        <f aca="false">SUM(C146:C159)</f>
        <v>7953</v>
      </c>
      <c r="D160" s="175" t="n">
        <f aca="false">SUM(D146:D159)</f>
        <v>66718.3</v>
      </c>
      <c r="E160" s="175" t="n">
        <f aca="false">SUM(E146:E159)</f>
        <v>88277.16</v>
      </c>
      <c r="F160" s="175" t="n">
        <f aca="false">SUM(F146:F159)</f>
        <v>21.2</v>
      </c>
      <c r="G160" s="175" t="n">
        <f aca="false">SUM(G146:G159)</f>
        <v>4431.45</v>
      </c>
      <c r="H160" s="175" t="n">
        <f aca="false">SUM(H146:H159)</f>
        <v>5410.66</v>
      </c>
      <c r="I160" s="175" t="n">
        <f aca="false">SUM(I146:I159)</f>
        <v>64.98</v>
      </c>
      <c r="J160" s="178"/>
      <c r="K160" s="178"/>
      <c r="L160" s="178"/>
      <c r="M160" s="178"/>
      <c r="O160" s="96"/>
    </row>
    <row r="161" customFormat="false" ht="15" hidden="false" customHeight="false" outlineLevel="0" collapsed="false">
      <c r="A161" s="173"/>
      <c r="B161" s="174" t="s">
        <v>67</v>
      </c>
      <c r="C161" s="175"/>
      <c r="D161" s="175"/>
      <c r="E161" s="176"/>
      <c r="F161" s="176"/>
      <c r="G161" s="176"/>
      <c r="H161" s="176"/>
      <c r="I161" s="181"/>
      <c r="J161" s="181" t="n">
        <f aca="false">SUM(J146:J158)/13</f>
        <v>2.21349391178207</v>
      </c>
      <c r="K161" s="178"/>
      <c r="L161" s="178"/>
      <c r="M161" s="178"/>
      <c r="O161" s="96"/>
    </row>
    <row r="162" customFormat="false" ht="15" hidden="false" customHeight="false" outlineLevel="0" collapsed="false">
      <c r="A162" s="125"/>
      <c r="B162" s="125"/>
      <c r="C162" s="156"/>
      <c r="D162" s="156"/>
      <c r="E162" s="157"/>
      <c r="F162" s="157"/>
      <c r="G162" s="157"/>
      <c r="H162" s="157"/>
      <c r="I162" s="157"/>
      <c r="J162" s="156"/>
      <c r="K162" s="159"/>
      <c r="L162" s="159"/>
      <c r="M162" s="159"/>
      <c r="O162" s="96"/>
    </row>
    <row r="163" customFormat="false" ht="15" hidden="true" customHeight="false" outlineLevel="0" collapsed="false">
      <c r="A163" s="125"/>
      <c r="B163" s="125"/>
      <c r="C163" s="156"/>
      <c r="D163" s="156"/>
      <c r="E163" s="157"/>
      <c r="F163" s="157"/>
      <c r="G163" s="157"/>
      <c r="H163" s="157"/>
      <c r="I163" s="157"/>
      <c r="J163" s="156"/>
      <c r="K163" s="159"/>
      <c r="L163" s="159"/>
      <c r="M163" s="159"/>
      <c r="O163" s="96"/>
    </row>
    <row r="164" customFormat="false" ht="15" hidden="true" customHeight="false" outlineLevel="0" collapsed="false">
      <c r="A164" s="125"/>
      <c r="B164" s="125"/>
      <c r="C164" s="156"/>
      <c r="D164" s="156"/>
      <c r="E164" s="157"/>
      <c r="F164" s="157"/>
      <c r="G164" s="157"/>
      <c r="H164" s="157"/>
      <c r="I164" s="157"/>
      <c r="J164" s="156"/>
      <c r="K164" s="159"/>
      <c r="L164" s="159"/>
      <c r="M164" s="159"/>
      <c r="O164" s="96"/>
    </row>
    <row r="165" customFormat="false" ht="15" hidden="false" customHeight="false" outlineLevel="0" collapsed="false">
      <c r="A165" s="125"/>
      <c r="B165" s="125"/>
      <c r="C165" s="125"/>
      <c r="D165" s="125"/>
      <c r="E165" s="124"/>
      <c r="F165" s="124"/>
      <c r="G165" s="124"/>
      <c r="H165" s="157"/>
      <c r="I165" s="157"/>
      <c r="J165" s="156"/>
      <c r="K165" s="124"/>
      <c r="L165" s="124"/>
      <c r="M165" s="124"/>
      <c r="O165" s="96"/>
    </row>
    <row r="166" customFormat="false" ht="15" hidden="false" customHeight="false" outlineLevel="0" collapsed="false">
      <c r="A166" s="125"/>
      <c r="B166" s="125"/>
      <c r="C166" s="125"/>
      <c r="D166" s="125"/>
      <c r="E166" s="124"/>
      <c r="F166" s="124"/>
      <c r="G166" s="124"/>
      <c r="H166" s="157"/>
      <c r="I166" s="157"/>
      <c r="J166" s="156"/>
      <c r="K166" s="124"/>
      <c r="L166" s="124"/>
      <c r="M166" s="124"/>
      <c r="O166" s="96"/>
    </row>
    <row r="167" customFormat="false" ht="15" hidden="false" customHeight="false" outlineLevel="0" collapsed="false">
      <c r="A167" s="125"/>
      <c r="B167" s="125"/>
      <c r="C167" s="125"/>
      <c r="D167" s="125"/>
      <c r="E167" s="124"/>
      <c r="F167" s="124"/>
      <c r="G167" s="124"/>
      <c r="H167" s="157"/>
      <c r="I167" s="157"/>
      <c r="J167" s="156"/>
      <c r="K167" s="124"/>
      <c r="L167" s="124"/>
      <c r="M167" s="124"/>
      <c r="O167" s="96"/>
    </row>
    <row r="168" customFormat="false" ht="13.5" hidden="false" customHeight="true" outlineLevel="0" collapsed="false">
      <c r="A168" s="126" t="s">
        <v>1</v>
      </c>
      <c r="B168" s="127" t="s">
        <v>2</v>
      </c>
      <c r="C168" s="127" t="s">
        <v>3</v>
      </c>
      <c r="D168" s="127" t="s">
        <v>4</v>
      </c>
      <c r="E168" s="126" t="s">
        <v>5</v>
      </c>
      <c r="F168" s="126"/>
      <c r="G168" s="126"/>
      <c r="H168" s="126"/>
      <c r="I168" s="126"/>
      <c r="J168" s="127" t="s">
        <v>6</v>
      </c>
      <c r="K168" s="127" t="s">
        <v>7</v>
      </c>
      <c r="L168" s="127"/>
      <c r="M168" s="127"/>
      <c r="O168" s="96"/>
    </row>
    <row r="169" customFormat="false" ht="45.75" hidden="false" customHeight="true" outlineLevel="0" collapsed="false">
      <c r="A169" s="126"/>
      <c r="B169" s="127"/>
      <c r="C169" s="127"/>
      <c r="D169" s="127"/>
      <c r="E169" s="126" t="s">
        <v>8</v>
      </c>
      <c r="F169" s="126" t="s">
        <v>9</v>
      </c>
      <c r="G169" s="126" t="s">
        <v>10</v>
      </c>
      <c r="H169" s="126" t="s">
        <v>11</v>
      </c>
      <c r="I169" s="126" t="s">
        <v>12</v>
      </c>
      <c r="J169" s="127"/>
      <c r="K169" s="127" t="s">
        <v>13</v>
      </c>
      <c r="L169" s="127" t="s">
        <v>14</v>
      </c>
      <c r="M169" s="127" t="s">
        <v>15</v>
      </c>
      <c r="O169" s="96"/>
    </row>
    <row r="170" customFormat="false" ht="15" hidden="false" customHeight="false" outlineLevel="0" collapsed="false">
      <c r="A170" s="161" t="s">
        <v>149</v>
      </c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O170" s="96"/>
    </row>
    <row r="171" customFormat="false" ht="15" hidden="false" customHeight="false" outlineLevel="0" collapsed="false">
      <c r="A171" s="162" t="n">
        <v>1</v>
      </c>
      <c r="B171" s="91" t="s">
        <v>150</v>
      </c>
      <c r="C171" s="92" t="n">
        <v>50</v>
      </c>
      <c r="D171" s="92" t="n">
        <v>122.1</v>
      </c>
      <c r="E171" s="74" t="n">
        <v>11.44</v>
      </c>
      <c r="F171" s="172"/>
      <c r="G171" s="172"/>
      <c r="H171" s="172"/>
      <c r="I171" s="172"/>
      <c r="J171" s="182" t="n">
        <f aca="false">K171/D171</f>
        <v>0.0936936936936937</v>
      </c>
      <c r="K171" s="183" t="n">
        <f aca="false">L171+M171+E171</f>
        <v>11.44</v>
      </c>
      <c r="L171" s="184" t="n">
        <f aca="false">F171*1163</f>
        <v>0</v>
      </c>
      <c r="M171" s="184" t="n">
        <f aca="false">G171*9.5</f>
        <v>0</v>
      </c>
      <c r="O171" s="96"/>
    </row>
    <row r="172" customFormat="false" ht="23.85" hidden="false" customHeight="false" outlineLevel="0" collapsed="false">
      <c r="A172" s="162" t="n">
        <v>2</v>
      </c>
      <c r="B172" s="91" t="s">
        <v>151</v>
      </c>
      <c r="C172" s="92" t="n">
        <v>50</v>
      </c>
      <c r="D172" s="92" t="n">
        <v>426.8</v>
      </c>
      <c r="E172" s="74" t="n">
        <v>366.17</v>
      </c>
      <c r="F172" s="169"/>
      <c r="G172" s="172"/>
      <c r="H172" s="74" t="n">
        <v>6.32</v>
      </c>
      <c r="I172" s="74" t="n">
        <v>1</v>
      </c>
      <c r="J172" s="182" t="n">
        <f aca="false">K172/D172</f>
        <v>0.857942830365511</v>
      </c>
      <c r="K172" s="183" t="n">
        <f aca="false">L172+M172+E172</f>
        <v>366.17</v>
      </c>
      <c r="L172" s="183" t="n">
        <f aca="false">F172*1163</f>
        <v>0</v>
      </c>
      <c r="M172" s="184" t="n">
        <f aca="false">G172*9.5</f>
        <v>0</v>
      </c>
      <c r="O172" s="96"/>
    </row>
    <row r="173" customFormat="false" ht="15" hidden="false" customHeight="false" outlineLevel="0" collapsed="false">
      <c r="A173" s="162" t="n">
        <v>3</v>
      </c>
      <c r="B173" s="91" t="s">
        <v>152</v>
      </c>
      <c r="C173" s="92" t="n">
        <v>90</v>
      </c>
      <c r="D173" s="92" t="n">
        <v>761.3</v>
      </c>
      <c r="E173" s="74" t="n">
        <v>292.94</v>
      </c>
      <c r="F173" s="169"/>
      <c r="G173" s="172"/>
      <c r="H173" s="74" t="n">
        <v>7.84</v>
      </c>
      <c r="I173" s="169"/>
      <c r="J173" s="182" t="n">
        <f aca="false">K173/D173</f>
        <v>0.384789176408774</v>
      </c>
      <c r="K173" s="183" t="n">
        <f aca="false">L173+M173+E173</f>
        <v>292.94</v>
      </c>
      <c r="L173" s="184" t="n">
        <f aca="false">F173*1163</f>
        <v>0</v>
      </c>
      <c r="M173" s="184" t="n">
        <f aca="false">G173*9.5</f>
        <v>0</v>
      </c>
      <c r="O173" s="96"/>
    </row>
    <row r="174" customFormat="false" ht="15" hidden="false" customHeight="false" outlineLevel="0" collapsed="false">
      <c r="A174" s="162" t="n">
        <v>4</v>
      </c>
      <c r="B174" s="91" t="s">
        <v>153</v>
      </c>
      <c r="C174" s="92" t="n">
        <v>13</v>
      </c>
      <c r="D174" s="92" t="n">
        <v>273.5</v>
      </c>
      <c r="E174" s="74" t="n">
        <v>223.21</v>
      </c>
      <c r="F174" s="172"/>
      <c r="G174" s="172"/>
      <c r="H174" s="74" t="n">
        <v>5.48</v>
      </c>
      <c r="I174" s="172"/>
      <c r="J174" s="182" t="n">
        <f aca="false">K174/D174</f>
        <v>0.816124314442413</v>
      </c>
      <c r="K174" s="183" t="n">
        <f aca="false">L174+M174+E174</f>
        <v>223.21</v>
      </c>
      <c r="L174" s="184" t="n">
        <f aca="false">F174*1163</f>
        <v>0</v>
      </c>
      <c r="M174" s="184" t="n">
        <f aca="false">G174*9.5</f>
        <v>0</v>
      </c>
      <c r="O174" s="96"/>
    </row>
    <row r="175" customFormat="false" ht="23.85" hidden="false" customHeight="false" outlineLevel="0" collapsed="false">
      <c r="A175" s="162" t="n">
        <v>5</v>
      </c>
      <c r="B175" s="91" t="s">
        <v>154</v>
      </c>
      <c r="C175" s="92" t="n">
        <v>28</v>
      </c>
      <c r="D175" s="92" t="n">
        <v>150</v>
      </c>
      <c r="E175" s="74" t="n">
        <v>99.9</v>
      </c>
      <c r="F175" s="172"/>
      <c r="G175" s="172"/>
      <c r="H175" s="172"/>
      <c r="I175" s="172"/>
      <c r="J175" s="182" t="n">
        <f aca="false">K175/D175</f>
        <v>0.666</v>
      </c>
      <c r="K175" s="183" t="n">
        <f aca="false">L175+M175+E175</f>
        <v>99.9</v>
      </c>
      <c r="L175" s="184" t="n">
        <f aca="false">F175*1163</f>
        <v>0</v>
      </c>
      <c r="M175" s="184" t="n">
        <f aca="false">G175*9.5</f>
        <v>0</v>
      </c>
      <c r="O175" s="96"/>
    </row>
    <row r="176" customFormat="false" ht="15" hidden="false" customHeight="false" outlineLevel="0" collapsed="false">
      <c r="A176" s="162" t="n">
        <v>6</v>
      </c>
      <c r="B176" s="91" t="s">
        <v>155</v>
      </c>
      <c r="C176" s="92" t="n">
        <v>20</v>
      </c>
      <c r="D176" s="92" t="n">
        <v>417.57</v>
      </c>
      <c r="E176" s="74" t="n">
        <v>54.59</v>
      </c>
      <c r="F176" s="172"/>
      <c r="G176" s="169"/>
      <c r="H176" s="74" t="n">
        <v>2</v>
      </c>
      <c r="I176" s="172"/>
      <c r="J176" s="182" t="n">
        <f aca="false">K176/D176</f>
        <v>0.130732571784372</v>
      </c>
      <c r="K176" s="183" t="n">
        <f aca="false">L176+M176+E176</f>
        <v>54.59</v>
      </c>
      <c r="L176" s="184" t="n">
        <f aca="false">F176*1163</f>
        <v>0</v>
      </c>
      <c r="M176" s="184" t="n">
        <f aca="false">G176*9.5</f>
        <v>0</v>
      </c>
      <c r="O176" s="96"/>
    </row>
    <row r="177" customFormat="false" ht="15" hidden="false" customHeight="false" outlineLevel="0" collapsed="false">
      <c r="A177" s="162" t="n">
        <v>7</v>
      </c>
      <c r="B177" s="91" t="s">
        <v>156</v>
      </c>
      <c r="C177" s="92" t="n">
        <v>65</v>
      </c>
      <c r="D177" s="92" t="n">
        <v>1025.9</v>
      </c>
      <c r="E177" s="74" t="n">
        <v>94.7</v>
      </c>
      <c r="F177" s="172"/>
      <c r="G177" s="74"/>
      <c r="H177" s="74" t="n">
        <v>1</v>
      </c>
      <c r="I177" s="172"/>
      <c r="J177" s="182" t="n">
        <f aca="false">K177/D177</f>
        <v>0.0923091919290379</v>
      </c>
      <c r="K177" s="183" t="n">
        <f aca="false">L177+M177+E177</f>
        <v>94.7</v>
      </c>
      <c r="L177" s="184" t="n">
        <f aca="false">F177*1163</f>
        <v>0</v>
      </c>
      <c r="M177" s="184" t="n">
        <f aca="false">G177*9.5</f>
        <v>0</v>
      </c>
      <c r="O177" s="96"/>
    </row>
    <row r="178" customFormat="false" ht="15" hidden="false" customHeight="false" outlineLevel="0" collapsed="false">
      <c r="A178" s="162" t="n">
        <v>8</v>
      </c>
      <c r="B178" s="91" t="s">
        <v>157</v>
      </c>
      <c r="C178" s="92" t="n">
        <v>52</v>
      </c>
      <c r="D178" s="92" t="n">
        <v>1060.2</v>
      </c>
      <c r="E178" s="74" t="n">
        <v>184.57</v>
      </c>
      <c r="F178" s="169"/>
      <c r="G178" s="172"/>
      <c r="H178" s="74" t="n">
        <v>7.47</v>
      </c>
      <c r="I178" s="172"/>
      <c r="J178" s="182" t="n">
        <f aca="false">K178/D178</f>
        <v>0.174089794378419</v>
      </c>
      <c r="K178" s="183" t="n">
        <f aca="false">L178+M178+E178</f>
        <v>184.57</v>
      </c>
      <c r="L178" s="184" t="n">
        <f aca="false">F178*1163</f>
        <v>0</v>
      </c>
      <c r="M178" s="184" t="n">
        <f aca="false">G178*9.5</f>
        <v>0</v>
      </c>
      <c r="O178" s="96"/>
    </row>
    <row r="179" customFormat="false" ht="15" hidden="false" customHeight="false" outlineLevel="0" collapsed="false">
      <c r="A179" s="162" t="n">
        <v>9</v>
      </c>
      <c r="B179" s="91" t="s">
        <v>158</v>
      </c>
      <c r="C179" s="92" t="n">
        <v>8</v>
      </c>
      <c r="D179" s="92" t="n">
        <v>285</v>
      </c>
      <c r="E179" s="74" t="n">
        <v>2.89</v>
      </c>
      <c r="F179" s="172"/>
      <c r="G179" s="169"/>
      <c r="H179" s="74" t="n">
        <v>0</v>
      </c>
      <c r="I179" s="172"/>
      <c r="J179" s="182" t="n">
        <f aca="false">K179/D179</f>
        <v>0.010140350877193</v>
      </c>
      <c r="K179" s="183" t="n">
        <f aca="false">L179+M179+E179</f>
        <v>2.89</v>
      </c>
      <c r="L179" s="184" t="n">
        <f aca="false">F179*1163</f>
        <v>0</v>
      </c>
      <c r="M179" s="184" t="n">
        <f aca="false">G179*9.5</f>
        <v>0</v>
      </c>
      <c r="O179" s="96"/>
    </row>
    <row r="180" customFormat="false" ht="15" hidden="false" customHeight="false" outlineLevel="0" collapsed="false">
      <c r="A180" s="162" t="n">
        <v>10</v>
      </c>
      <c r="B180" s="91" t="s">
        <v>159</v>
      </c>
      <c r="C180" s="92" t="n">
        <v>200</v>
      </c>
      <c r="D180" s="92" t="n">
        <v>1766.1</v>
      </c>
      <c r="E180" s="199" t="n">
        <v>248.9</v>
      </c>
      <c r="F180" s="74"/>
      <c r="G180" s="172"/>
      <c r="H180" s="74" t="n">
        <v>8.72</v>
      </c>
      <c r="I180" s="172"/>
      <c r="J180" s="182" t="n">
        <f aca="false">K180/D180</f>
        <v>0.140931997055659</v>
      </c>
      <c r="K180" s="183" t="n">
        <f aca="false">L180+M180+E180</f>
        <v>248.9</v>
      </c>
      <c r="L180" s="184" t="n">
        <f aca="false">F180*1163</f>
        <v>0</v>
      </c>
      <c r="M180" s="184" t="n">
        <f aca="false">G180*9.5</f>
        <v>0</v>
      </c>
      <c r="O180" s="96"/>
    </row>
    <row r="181" customFormat="false" ht="15" hidden="false" customHeight="false" outlineLevel="0" collapsed="false">
      <c r="A181" s="162" t="n">
        <v>11</v>
      </c>
      <c r="B181" s="91" t="s">
        <v>160</v>
      </c>
      <c r="C181" s="92" t="n">
        <v>20</v>
      </c>
      <c r="D181" s="92" t="n">
        <v>170.4</v>
      </c>
      <c r="E181" s="74" t="n">
        <v>95.64</v>
      </c>
      <c r="F181" s="172"/>
      <c r="G181" s="74"/>
      <c r="H181" s="172"/>
      <c r="I181" s="172"/>
      <c r="J181" s="182" t="n">
        <f aca="false">K181/D181</f>
        <v>0.561267605633803</v>
      </c>
      <c r="K181" s="183" t="n">
        <f aca="false">L181+M181+E181</f>
        <v>95.64</v>
      </c>
      <c r="L181" s="184" t="n">
        <f aca="false">F181*1163</f>
        <v>0</v>
      </c>
      <c r="M181" s="184" t="n">
        <f aca="false">G181*9.5</f>
        <v>0</v>
      </c>
      <c r="O181" s="96"/>
    </row>
    <row r="182" customFormat="false" ht="15" hidden="false" customHeight="false" outlineLevel="0" collapsed="false">
      <c r="A182" s="162" t="n">
        <v>12</v>
      </c>
      <c r="B182" s="91" t="s">
        <v>161</v>
      </c>
      <c r="C182" s="92" t="n">
        <v>500</v>
      </c>
      <c r="D182" s="92" t="n">
        <v>2129.3</v>
      </c>
      <c r="E182" s="74" t="n">
        <v>476.28</v>
      </c>
      <c r="F182" s="169"/>
      <c r="G182" s="172"/>
      <c r="H182" s="74" t="n">
        <v>26.47</v>
      </c>
      <c r="I182" s="172"/>
      <c r="J182" s="182" t="n">
        <f aca="false">K182/D182</f>
        <v>0.223679143380454</v>
      </c>
      <c r="K182" s="183" t="n">
        <f aca="false">L182+M182+E182</f>
        <v>476.28</v>
      </c>
      <c r="L182" s="184" t="n">
        <f aca="false">F182*1163</f>
        <v>0</v>
      </c>
      <c r="M182" s="184" t="n">
        <f aca="false">G182*9.5</f>
        <v>0</v>
      </c>
      <c r="O182" s="96"/>
    </row>
    <row r="183" customFormat="false" ht="15" hidden="false" customHeight="false" outlineLevel="0" collapsed="false">
      <c r="A183" s="162" t="n">
        <v>13</v>
      </c>
      <c r="B183" s="91" t="s">
        <v>162</v>
      </c>
      <c r="C183" s="92" t="n">
        <v>701</v>
      </c>
      <c r="D183" s="92" t="n">
        <v>2911</v>
      </c>
      <c r="E183" s="74" t="n">
        <v>510.08</v>
      </c>
      <c r="F183" s="74"/>
      <c r="G183" s="172"/>
      <c r="H183" s="74" t="n">
        <v>25.31</v>
      </c>
      <c r="I183" s="172"/>
      <c r="J183" s="182" t="n">
        <f aca="false">K183/D183</f>
        <v>0.175225008588114</v>
      </c>
      <c r="K183" s="183" t="n">
        <f aca="false">L183+M183+E183</f>
        <v>510.08</v>
      </c>
      <c r="L183" s="184" t="n">
        <f aca="false">F183*1163</f>
        <v>0</v>
      </c>
      <c r="M183" s="184" t="n">
        <f aca="false">G183*9.5</f>
        <v>0</v>
      </c>
      <c r="O183" s="96"/>
    </row>
    <row r="184" customFormat="false" ht="23.85" hidden="false" customHeight="false" outlineLevel="0" collapsed="false">
      <c r="A184" s="162" t="n">
        <v>14</v>
      </c>
      <c r="B184" s="91" t="s">
        <v>163</v>
      </c>
      <c r="C184" s="92" t="n">
        <v>1151</v>
      </c>
      <c r="D184" s="92" t="n">
        <v>3136.7</v>
      </c>
      <c r="E184" s="74" t="n">
        <v>1647.15</v>
      </c>
      <c r="F184" s="169"/>
      <c r="G184" s="172"/>
      <c r="H184" s="74" t="n">
        <v>42.76</v>
      </c>
      <c r="I184" s="172"/>
      <c r="J184" s="182" t="n">
        <f aca="false">K184/D184</f>
        <v>0.525121943443747</v>
      </c>
      <c r="K184" s="183" t="n">
        <f aca="false">L184+M184+E184</f>
        <v>1647.15</v>
      </c>
      <c r="L184" s="184" t="n">
        <f aca="false">F184*1163</f>
        <v>0</v>
      </c>
      <c r="M184" s="184" t="n">
        <f aca="false">G184*9.5</f>
        <v>0</v>
      </c>
      <c r="O184" s="96"/>
    </row>
    <row r="185" customFormat="false" ht="15" hidden="false" customHeight="false" outlineLevel="0" collapsed="false">
      <c r="A185" s="162" t="n">
        <v>15</v>
      </c>
      <c r="B185" s="91" t="s">
        <v>164</v>
      </c>
      <c r="C185" s="92" t="n">
        <v>410</v>
      </c>
      <c r="D185" s="92" t="n">
        <v>1300.8</v>
      </c>
      <c r="E185" s="74" t="n">
        <v>218.91</v>
      </c>
      <c r="F185" s="74"/>
      <c r="G185" s="172"/>
      <c r="H185" s="74" t="n">
        <v>8.52</v>
      </c>
      <c r="I185" s="172"/>
      <c r="J185" s="182" t="n">
        <f aca="false">K185/D185</f>
        <v>0.168288745387454</v>
      </c>
      <c r="K185" s="183" t="n">
        <f aca="false">L185+M185+E185</f>
        <v>218.91</v>
      </c>
      <c r="L185" s="184" t="n">
        <f aca="false">F185*1163</f>
        <v>0</v>
      </c>
      <c r="M185" s="184" t="n">
        <f aca="false">G185*9.5</f>
        <v>0</v>
      </c>
      <c r="O185" s="96"/>
    </row>
    <row r="186" customFormat="false" ht="15" hidden="false" customHeight="false" outlineLevel="0" collapsed="false">
      <c r="A186" s="162" t="n">
        <v>16</v>
      </c>
      <c r="B186" s="91" t="s">
        <v>165</v>
      </c>
      <c r="C186" s="92" t="n">
        <v>10</v>
      </c>
      <c r="D186" s="92" t="n">
        <v>372.8</v>
      </c>
      <c r="E186" s="74" t="n">
        <v>41.06</v>
      </c>
      <c r="F186" s="172"/>
      <c r="G186" s="169"/>
      <c r="H186" s="151" t="n">
        <v>1.34</v>
      </c>
      <c r="I186" s="172"/>
      <c r="J186" s="182" t="n">
        <f aca="false">K186/D186</f>
        <v>0.110139484978541</v>
      </c>
      <c r="K186" s="183" t="n">
        <f aca="false">L186+M186+E186</f>
        <v>41.06</v>
      </c>
      <c r="L186" s="184" t="n">
        <f aca="false">F186*1163</f>
        <v>0</v>
      </c>
      <c r="M186" s="184" t="n">
        <f aca="false">G186*9.5</f>
        <v>0</v>
      </c>
      <c r="O186" s="96"/>
    </row>
    <row r="187" customFormat="false" ht="15" hidden="false" customHeight="false" outlineLevel="0" collapsed="false">
      <c r="A187" s="162" t="n">
        <v>17</v>
      </c>
      <c r="B187" s="91" t="s">
        <v>166</v>
      </c>
      <c r="C187" s="92" t="n">
        <v>6</v>
      </c>
      <c r="D187" s="92" t="n">
        <v>26</v>
      </c>
      <c r="E187" s="74" t="n">
        <v>5</v>
      </c>
      <c r="F187" s="172"/>
      <c r="G187" s="169"/>
      <c r="H187" s="172"/>
      <c r="I187" s="172"/>
      <c r="J187" s="182" t="n">
        <f aca="false">K187/D187</f>
        <v>0.192307692307692</v>
      </c>
      <c r="K187" s="183" t="n">
        <f aca="false">L187+M187+E187</f>
        <v>5</v>
      </c>
      <c r="L187" s="184" t="n">
        <f aca="false">F187*1163</f>
        <v>0</v>
      </c>
      <c r="M187" s="184" t="n">
        <f aca="false">G187*9.5</f>
        <v>0</v>
      </c>
      <c r="O187" s="96"/>
    </row>
    <row r="188" customFormat="false" ht="15" hidden="false" customHeight="false" outlineLevel="0" collapsed="false">
      <c r="A188" s="162" t="n">
        <v>18</v>
      </c>
      <c r="B188" s="91" t="s">
        <v>167</v>
      </c>
      <c r="C188" s="92" t="n">
        <v>64</v>
      </c>
      <c r="D188" s="92" t="n">
        <v>236.7</v>
      </c>
      <c r="E188" s="74" t="n">
        <v>427.26</v>
      </c>
      <c r="F188" s="172"/>
      <c r="G188" s="172"/>
      <c r="H188" s="74" t="n">
        <v>1</v>
      </c>
      <c r="I188" s="74"/>
      <c r="J188" s="182" t="n">
        <f aca="false">K188/D188</f>
        <v>1.80506970849176</v>
      </c>
      <c r="K188" s="183" t="n">
        <f aca="false">L188+M188+E188</f>
        <v>427.26</v>
      </c>
      <c r="L188" s="184" t="n">
        <f aca="false">F188*1163</f>
        <v>0</v>
      </c>
      <c r="M188" s="184" t="n">
        <f aca="false">G188*9.5</f>
        <v>0</v>
      </c>
      <c r="O188" s="96"/>
    </row>
    <row r="189" customFormat="false" ht="15" hidden="false" customHeight="false" outlineLevel="0" collapsed="false">
      <c r="A189" s="162" t="n">
        <v>19</v>
      </c>
      <c r="B189" s="91" t="s">
        <v>168</v>
      </c>
      <c r="C189" s="92" t="n">
        <v>64</v>
      </c>
      <c r="D189" s="92" t="n">
        <v>376.7</v>
      </c>
      <c r="E189" s="74" t="n">
        <v>321.24</v>
      </c>
      <c r="F189" s="172"/>
      <c r="G189" s="172"/>
      <c r="H189" s="74" t="n">
        <v>2</v>
      </c>
      <c r="I189" s="172"/>
      <c r="J189" s="182" t="n">
        <f aca="false">K189/D189</f>
        <v>0.852774090788426</v>
      </c>
      <c r="K189" s="183" t="n">
        <f aca="false">L189+M189+E189</f>
        <v>321.24</v>
      </c>
      <c r="L189" s="184" t="n">
        <f aca="false">F189*1163</f>
        <v>0</v>
      </c>
      <c r="M189" s="184" t="n">
        <f aca="false">G189*9.5</f>
        <v>0</v>
      </c>
      <c r="O189" s="96"/>
    </row>
    <row r="190" customFormat="false" ht="23.85" hidden="false" customHeight="false" outlineLevel="0" collapsed="false">
      <c r="A190" s="162" t="n">
        <v>20</v>
      </c>
      <c r="B190" s="91" t="s">
        <v>169</v>
      </c>
      <c r="C190" s="92" t="n">
        <v>90</v>
      </c>
      <c r="D190" s="92" t="n">
        <v>143.2</v>
      </c>
      <c r="E190" s="74" t="n">
        <v>207.8</v>
      </c>
      <c r="F190" s="172"/>
      <c r="G190" s="172"/>
      <c r="H190" s="74" t="n">
        <v>3</v>
      </c>
      <c r="I190" s="169"/>
      <c r="J190" s="182" t="n">
        <f aca="false">K190/D190</f>
        <v>1.45111731843575</v>
      </c>
      <c r="K190" s="183" t="n">
        <f aca="false">L190+M190+E190</f>
        <v>207.8</v>
      </c>
      <c r="L190" s="184" t="n">
        <f aca="false">F190*1163</f>
        <v>0</v>
      </c>
      <c r="M190" s="184" t="n">
        <f aca="false">G190*9.5</f>
        <v>0</v>
      </c>
      <c r="O190" s="96"/>
    </row>
    <row r="191" customFormat="false" ht="23.85" hidden="false" customHeight="false" outlineLevel="0" collapsed="false">
      <c r="A191" s="162" t="n">
        <v>21</v>
      </c>
      <c r="B191" s="91" t="s">
        <v>170</v>
      </c>
      <c r="C191" s="92" t="n">
        <v>11</v>
      </c>
      <c r="D191" s="92" t="n">
        <v>600.23</v>
      </c>
      <c r="E191" s="74" t="n">
        <v>333.38</v>
      </c>
      <c r="F191" s="172"/>
      <c r="G191" s="172"/>
      <c r="H191" s="169"/>
      <c r="I191" s="172"/>
      <c r="J191" s="182" t="n">
        <f aca="false">K191/D191</f>
        <v>0.555420422171501</v>
      </c>
      <c r="K191" s="183" t="n">
        <f aca="false">L191+M191+E191</f>
        <v>333.38</v>
      </c>
      <c r="L191" s="184" t="n">
        <f aca="false">F191*1163</f>
        <v>0</v>
      </c>
      <c r="M191" s="184" t="n">
        <f aca="false">G191*9.5</f>
        <v>0</v>
      </c>
      <c r="O191" s="96"/>
    </row>
    <row r="192" customFormat="false" ht="15" hidden="false" customHeight="false" outlineLevel="0" collapsed="false">
      <c r="A192" s="162" t="n">
        <v>22</v>
      </c>
      <c r="B192" s="91" t="s">
        <v>171</v>
      </c>
      <c r="C192" s="92" t="n">
        <v>50</v>
      </c>
      <c r="D192" s="92" t="n">
        <v>45</v>
      </c>
      <c r="E192" s="74" t="n">
        <v>6.33</v>
      </c>
      <c r="F192" s="172"/>
      <c r="G192" s="172"/>
      <c r="H192" s="172"/>
      <c r="I192" s="172"/>
      <c r="J192" s="182" t="n">
        <f aca="false">K192/D192</f>
        <v>0.140666666666667</v>
      </c>
      <c r="K192" s="183" t="n">
        <f aca="false">L192+M192+E192</f>
        <v>6.33</v>
      </c>
      <c r="L192" s="184" t="n">
        <f aca="false">F192*1163</f>
        <v>0</v>
      </c>
      <c r="M192" s="184" t="n">
        <f aca="false">G192*9.5</f>
        <v>0</v>
      </c>
      <c r="O192" s="96"/>
    </row>
    <row r="193" customFormat="false" ht="15" hidden="false" customHeight="false" outlineLevel="0" collapsed="false">
      <c r="A193" s="162" t="n">
        <v>23</v>
      </c>
      <c r="B193" s="91" t="s">
        <v>172</v>
      </c>
      <c r="C193" s="92" t="n">
        <v>63</v>
      </c>
      <c r="D193" s="92" t="n">
        <v>198.3</v>
      </c>
      <c r="E193" s="74" t="n">
        <v>88.63</v>
      </c>
      <c r="F193" s="172"/>
      <c r="G193" s="172"/>
      <c r="H193" s="74" t="n">
        <v>1.5</v>
      </c>
      <c r="I193" s="172"/>
      <c r="J193" s="182" t="n">
        <f aca="false">K193/D193</f>
        <v>0.446949067070096</v>
      </c>
      <c r="K193" s="183" t="n">
        <f aca="false">L193+M193+E193</f>
        <v>88.63</v>
      </c>
      <c r="L193" s="184" t="n">
        <f aca="false">F193*1163</f>
        <v>0</v>
      </c>
      <c r="M193" s="184" t="n">
        <f aca="false">G193*9.5</f>
        <v>0</v>
      </c>
      <c r="O193" s="96"/>
    </row>
    <row r="194" customFormat="false" ht="15" hidden="false" customHeight="false" outlineLevel="0" collapsed="false">
      <c r="A194" s="162" t="n">
        <v>24</v>
      </c>
      <c r="B194" s="91" t="s">
        <v>173</v>
      </c>
      <c r="C194" s="92" t="n">
        <v>47</v>
      </c>
      <c r="D194" s="92" t="n">
        <v>194.4</v>
      </c>
      <c r="E194" s="74" t="n">
        <v>127.67</v>
      </c>
      <c r="F194" s="172"/>
      <c r="G194" s="172"/>
      <c r="H194" s="74" t="n">
        <v>3</v>
      </c>
      <c r="I194" s="172"/>
      <c r="J194" s="182" t="n">
        <f aca="false">K194/D194</f>
        <v>0.656738683127572</v>
      </c>
      <c r="K194" s="183" t="n">
        <f aca="false">L194+M194+E194</f>
        <v>127.67</v>
      </c>
      <c r="L194" s="184" t="n">
        <f aca="false">F194*1163</f>
        <v>0</v>
      </c>
      <c r="M194" s="184" t="n">
        <f aca="false">G194*9.5</f>
        <v>0</v>
      </c>
      <c r="O194" s="96"/>
    </row>
    <row r="195" customFormat="false" ht="15" hidden="false" customHeight="false" outlineLevel="0" collapsed="false">
      <c r="A195" s="162" t="n">
        <v>25</v>
      </c>
      <c r="B195" s="91" t="s">
        <v>174</v>
      </c>
      <c r="C195" s="92" t="n">
        <v>20</v>
      </c>
      <c r="D195" s="92" t="n">
        <v>372.8</v>
      </c>
      <c r="E195" s="74" t="n">
        <v>1.96</v>
      </c>
      <c r="F195" s="172"/>
      <c r="G195" s="172"/>
      <c r="H195" s="172"/>
      <c r="I195" s="172"/>
      <c r="J195" s="182" t="n">
        <f aca="false">K195/D195</f>
        <v>0.00525751072961373</v>
      </c>
      <c r="K195" s="183" t="n">
        <f aca="false">L195+M195+E195</f>
        <v>1.96</v>
      </c>
      <c r="L195" s="184" t="n">
        <f aca="false">F195*1163</f>
        <v>0</v>
      </c>
      <c r="M195" s="184" t="n">
        <f aca="false">G195*9.5</f>
        <v>0</v>
      </c>
      <c r="O195" s="96"/>
    </row>
    <row r="196" customFormat="false" ht="23.85" hidden="false" customHeight="false" outlineLevel="0" collapsed="false">
      <c r="A196" s="162" t="n">
        <v>26</v>
      </c>
      <c r="B196" s="91" t="s">
        <v>175</v>
      </c>
      <c r="C196" s="92" t="n">
        <v>127</v>
      </c>
      <c r="D196" s="92" t="n">
        <v>422</v>
      </c>
      <c r="E196" s="74" t="n">
        <v>380.26</v>
      </c>
      <c r="F196" s="172"/>
      <c r="G196" s="172"/>
      <c r="H196" s="74" t="n">
        <v>7</v>
      </c>
      <c r="I196" s="172"/>
      <c r="J196" s="182" t="n">
        <f aca="false">K196/D196</f>
        <v>0.901090047393365</v>
      </c>
      <c r="K196" s="183" t="n">
        <f aca="false">L196+M196+E196</f>
        <v>380.26</v>
      </c>
      <c r="L196" s="184" t="n">
        <f aca="false">F196*1163</f>
        <v>0</v>
      </c>
      <c r="M196" s="184" t="n">
        <f aca="false">G196*9.5</f>
        <v>0</v>
      </c>
      <c r="O196" s="96"/>
    </row>
    <row r="197" customFormat="false" ht="15" hidden="false" customHeight="false" outlineLevel="0" collapsed="false">
      <c r="A197" s="162" t="n">
        <v>27</v>
      </c>
      <c r="B197" s="91" t="s">
        <v>176</v>
      </c>
      <c r="C197" s="92" t="n">
        <v>20</v>
      </c>
      <c r="D197" s="92" t="n">
        <v>987</v>
      </c>
      <c r="E197" s="74" t="n">
        <v>485.45</v>
      </c>
      <c r="F197" s="172"/>
      <c r="G197" s="172"/>
      <c r="H197" s="74" t="n">
        <v>3.48</v>
      </c>
      <c r="I197" s="172"/>
      <c r="J197" s="182" t="n">
        <f aca="false">K197/D197</f>
        <v>0.491843971631206</v>
      </c>
      <c r="K197" s="183" t="n">
        <f aca="false">L197+M197+E197</f>
        <v>485.45</v>
      </c>
      <c r="L197" s="184" t="n">
        <f aca="false">F197*1163</f>
        <v>0</v>
      </c>
      <c r="M197" s="184" t="n">
        <f aca="false">G197*9.5</f>
        <v>0</v>
      </c>
      <c r="O197" s="96"/>
    </row>
    <row r="198" customFormat="false" ht="23.85" hidden="false" customHeight="false" outlineLevel="0" collapsed="false">
      <c r="A198" s="162" t="n">
        <v>28</v>
      </c>
      <c r="B198" s="91" t="s">
        <v>177</v>
      </c>
      <c r="C198" s="92" t="n">
        <v>114</v>
      </c>
      <c r="D198" s="92" t="n">
        <v>471.9</v>
      </c>
      <c r="E198" s="74" t="n">
        <v>193.59</v>
      </c>
      <c r="F198" s="172"/>
      <c r="G198" s="172"/>
      <c r="H198" s="74" t="n">
        <v>3.5</v>
      </c>
      <c r="I198" s="74" t="n">
        <v>1</v>
      </c>
      <c r="J198" s="182" t="n">
        <f aca="false">K198/D198</f>
        <v>0.410235219326128</v>
      </c>
      <c r="K198" s="183" t="n">
        <f aca="false">L198+M198+E198</f>
        <v>193.59</v>
      </c>
      <c r="L198" s="184" t="n">
        <f aca="false">F198*1163</f>
        <v>0</v>
      </c>
      <c r="M198" s="184" t="n">
        <f aca="false">G198*9.5</f>
        <v>0</v>
      </c>
      <c r="O198" s="96"/>
    </row>
    <row r="199" customFormat="false" ht="15" hidden="false" customHeight="false" outlineLevel="0" collapsed="false">
      <c r="A199" s="162" t="n">
        <v>29</v>
      </c>
      <c r="B199" s="91" t="s">
        <v>178</v>
      </c>
      <c r="C199" s="92" t="n">
        <v>62</v>
      </c>
      <c r="D199" s="92" t="n">
        <v>154.2</v>
      </c>
      <c r="E199" s="74" t="n">
        <v>17.33</v>
      </c>
      <c r="F199" s="172"/>
      <c r="G199" s="172"/>
      <c r="H199" s="74" t="n">
        <v>3</v>
      </c>
      <c r="I199" s="172"/>
      <c r="J199" s="182" t="n">
        <f aca="false">K199/D199</f>
        <v>0.112386511024643</v>
      </c>
      <c r="K199" s="183" t="n">
        <f aca="false">L199+M199+E199</f>
        <v>17.33</v>
      </c>
      <c r="L199" s="184" t="n">
        <f aca="false">F199*1163</f>
        <v>0</v>
      </c>
      <c r="M199" s="184" t="n">
        <f aca="false">G199*9.5</f>
        <v>0</v>
      </c>
      <c r="O199" s="96"/>
    </row>
    <row r="200" customFormat="false" ht="15" hidden="false" customHeight="false" outlineLevel="0" collapsed="false">
      <c r="A200" s="162" t="n">
        <v>30</v>
      </c>
      <c r="B200" s="91" t="s">
        <v>179</v>
      </c>
      <c r="C200" s="92" t="n">
        <v>32</v>
      </c>
      <c r="D200" s="92" t="n">
        <v>84.5</v>
      </c>
      <c r="E200" s="74" t="n">
        <v>42.99</v>
      </c>
      <c r="F200" s="172"/>
      <c r="G200" s="172"/>
      <c r="H200" s="74" t="n">
        <v>1</v>
      </c>
      <c r="I200" s="74"/>
      <c r="J200" s="182" t="n">
        <f aca="false">K200/D200</f>
        <v>0.508757396449704</v>
      </c>
      <c r="K200" s="183" t="n">
        <f aca="false">L200+M200+E200</f>
        <v>42.99</v>
      </c>
      <c r="L200" s="184" t="n">
        <f aca="false">F200*1163</f>
        <v>0</v>
      </c>
      <c r="M200" s="184" t="n">
        <f aca="false">G200*9.5</f>
        <v>0</v>
      </c>
      <c r="O200" s="96"/>
    </row>
    <row r="201" customFormat="false" ht="15" hidden="false" customHeight="false" outlineLevel="0" collapsed="false">
      <c r="A201" s="162" t="n">
        <v>31</v>
      </c>
      <c r="B201" s="91" t="s">
        <v>180</v>
      </c>
      <c r="C201" s="92" t="n">
        <v>15</v>
      </c>
      <c r="D201" s="92" t="n">
        <v>277</v>
      </c>
      <c r="E201" s="74" t="n">
        <v>0</v>
      </c>
      <c r="F201" s="172"/>
      <c r="G201" s="172"/>
      <c r="H201" s="172"/>
      <c r="I201" s="172"/>
      <c r="J201" s="182" t="n">
        <f aca="false">K201/D201</f>
        <v>0</v>
      </c>
      <c r="K201" s="183" t="n">
        <f aca="false">L201+M201+E201</f>
        <v>0</v>
      </c>
      <c r="L201" s="184" t="n">
        <f aca="false">F201*1163</f>
        <v>0</v>
      </c>
      <c r="M201" s="184" t="n">
        <f aca="false">G201*9.5</f>
        <v>0</v>
      </c>
      <c r="O201" s="96"/>
    </row>
    <row r="202" customFormat="false" ht="15" hidden="false" customHeight="false" outlineLevel="0" collapsed="false">
      <c r="A202" s="162" t="n">
        <v>32</v>
      </c>
      <c r="B202" s="91" t="s">
        <v>181</v>
      </c>
      <c r="C202" s="92" t="n">
        <v>55</v>
      </c>
      <c r="D202" s="92" t="n">
        <v>56</v>
      </c>
      <c r="E202" s="74" t="n">
        <v>0</v>
      </c>
      <c r="F202" s="172"/>
      <c r="G202" s="172"/>
      <c r="H202" s="172"/>
      <c r="I202" s="172"/>
      <c r="J202" s="182" t="n">
        <f aca="false">K202/D202</f>
        <v>0</v>
      </c>
      <c r="K202" s="183" t="n">
        <f aca="false">L202+M202+E202</f>
        <v>0</v>
      </c>
      <c r="L202" s="184" t="n">
        <f aca="false">F202*1163</f>
        <v>0</v>
      </c>
      <c r="M202" s="184" t="n">
        <f aca="false">G202*9.5</f>
        <v>0</v>
      </c>
      <c r="O202" s="96"/>
    </row>
    <row r="203" customFormat="false" ht="15" hidden="false" customHeight="false" outlineLevel="0" collapsed="false">
      <c r="A203" s="162" t="n">
        <v>33</v>
      </c>
      <c r="B203" s="91" t="s">
        <v>182</v>
      </c>
      <c r="C203" s="92" t="n">
        <v>57</v>
      </c>
      <c r="D203" s="92" t="n">
        <v>240.1</v>
      </c>
      <c r="E203" s="74" t="n">
        <v>50.91</v>
      </c>
      <c r="F203" s="172"/>
      <c r="G203" s="172"/>
      <c r="H203" s="74" t="n">
        <v>2.85</v>
      </c>
      <c r="I203" s="172"/>
      <c r="J203" s="182" t="n">
        <f aca="false">K203/D203</f>
        <v>0.212036651395252</v>
      </c>
      <c r="K203" s="183" t="n">
        <f aca="false">L203+M203+E203</f>
        <v>50.91</v>
      </c>
      <c r="L203" s="184" t="n">
        <f aca="false">F203*1163</f>
        <v>0</v>
      </c>
      <c r="M203" s="184" t="n">
        <f aca="false">G203*9.5</f>
        <v>0</v>
      </c>
      <c r="O203" s="96"/>
    </row>
    <row r="204" customFormat="false" ht="15" hidden="false" customHeight="false" outlineLevel="0" collapsed="false">
      <c r="A204" s="162" t="n">
        <v>34</v>
      </c>
      <c r="B204" s="91" t="s">
        <v>183</v>
      </c>
      <c r="C204" s="92" t="n">
        <v>9</v>
      </c>
      <c r="D204" s="92" t="n">
        <v>131.83</v>
      </c>
      <c r="E204" s="74" t="n">
        <v>14.93</v>
      </c>
      <c r="F204" s="172"/>
      <c r="G204" s="172"/>
      <c r="H204" s="172"/>
      <c r="I204" s="172"/>
      <c r="J204" s="182" t="n">
        <f aca="false">K204/D204</f>
        <v>0.113251915345521</v>
      </c>
      <c r="K204" s="183" t="n">
        <f aca="false">L204+M204+E204</f>
        <v>14.93</v>
      </c>
      <c r="L204" s="184" t="n">
        <f aca="false">F204*1163</f>
        <v>0</v>
      </c>
      <c r="M204" s="184" t="n">
        <f aca="false">G204*9.5</f>
        <v>0</v>
      </c>
      <c r="O204" s="96"/>
    </row>
    <row r="205" customFormat="false" ht="15" hidden="false" customHeight="false" outlineLevel="0" collapsed="false">
      <c r="A205" s="162" t="n">
        <v>35</v>
      </c>
      <c r="B205" s="91" t="s">
        <v>184</v>
      </c>
      <c r="C205" s="92" t="n">
        <v>7</v>
      </c>
      <c r="D205" s="92" t="n">
        <v>372.6</v>
      </c>
      <c r="E205" s="74" t="n">
        <v>3</v>
      </c>
      <c r="F205" s="172"/>
      <c r="G205" s="172"/>
      <c r="H205" s="169"/>
      <c r="I205" s="172"/>
      <c r="J205" s="182" t="n">
        <f aca="false">K205/D205</f>
        <v>0.00805152979066022</v>
      </c>
      <c r="K205" s="183" t="n">
        <f aca="false">L205+M205+E205</f>
        <v>3</v>
      </c>
      <c r="L205" s="184" t="n">
        <f aca="false">F205*1163</f>
        <v>0</v>
      </c>
      <c r="M205" s="184" t="n">
        <f aca="false">G205*9.5</f>
        <v>0</v>
      </c>
      <c r="O205" s="96"/>
    </row>
    <row r="206" customFormat="false" ht="15" hidden="false" customHeight="false" outlineLevel="0" collapsed="false">
      <c r="A206" s="162" t="n">
        <v>36</v>
      </c>
      <c r="B206" s="91" t="s">
        <v>185</v>
      </c>
      <c r="C206" s="92" t="n">
        <v>45</v>
      </c>
      <c r="D206" s="92" t="n">
        <v>140</v>
      </c>
      <c r="E206" s="74" t="n">
        <v>9.49</v>
      </c>
      <c r="F206" s="172"/>
      <c r="G206" s="172"/>
      <c r="H206" s="172"/>
      <c r="I206" s="172"/>
      <c r="J206" s="182" t="n">
        <f aca="false">K206/D206</f>
        <v>0.0677857142857143</v>
      </c>
      <c r="K206" s="183" t="n">
        <f aca="false">L206+M206+E206</f>
        <v>9.49</v>
      </c>
      <c r="L206" s="184" t="n">
        <f aca="false">F206*1163</f>
        <v>0</v>
      </c>
      <c r="M206" s="184" t="n">
        <f aca="false">G206*9.5</f>
        <v>0</v>
      </c>
      <c r="O206" s="96"/>
    </row>
    <row r="207" customFormat="false" ht="15" hidden="false" customHeight="false" outlineLevel="0" collapsed="false">
      <c r="A207" s="173"/>
      <c r="B207" s="174" t="s">
        <v>186</v>
      </c>
      <c r="C207" s="175" t="n">
        <f aca="false">SUM(C171:C206)</f>
        <v>4326</v>
      </c>
      <c r="D207" s="175" t="n">
        <f aca="false">SUM(D171:D206)</f>
        <v>21839.93</v>
      </c>
      <c r="E207" s="176" t="n">
        <f aca="false">SUM(E171:E206)</f>
        <v>7285.65</v>
      </c>
      <c r="F207" s="176" t="n">
        <f aca="false">SUM(F171:F206)</f>
        <v>0</v>
      </c>
      <c r="G207" s="176" t="n">
        <f aca="false">SUM(G171:G206)</f>
        <v>0</v>
      </c>
      <c r="H207" s="176" t="n">
        <f aca="false">SUM(H171:H206)</f>
        <v>174.56</v>
      </c>
      <c r="I207" s="176" t="n">
        <f aca="false">SUM(I171:I206)</f>
        <v>2</v>
      </c>
      <c r="J207" s="178"/>
      <c r="K207" s="178"/>
      <c r="L207" s="178"/>
      <c r="M207" s="178"/>
      <c r="O207" s="96"/>
    </row>
    <row r="208" customFormat="false" ht="15" hidden="false" customHeight="false" outlineLevel="0" collapsed="false">
      <c r="A208" s="173"/>
      <c r="B208" s="174" t="s">
        <v>187</v>
      </c>
      <c r="C208" s="175"/>
      <c r="D208" s="175"/>
      <c r="E208" s="176"/>
      <c r="F208" s="176"/>
      <c r="G208" s="176"/>
      <c r="H208" s="176"/>
      <c r="I208" s="176"/>
      <c r="J208" s="179" t="n">
        <f aca="false">SUM(J171:J206)/36</f>
        <v>0.390617110243846</v>
      </c>
      <c r="K208" s="178"/>
      <c r="L208" s="178"/>
      <c r="M208" s="178"/>
      <c r="O208" s="96"/>
    </row>
    <row r="209" customFormat="false" ht="15" hidden="false" customHeight="false" outlineLevel="0" collapsed="false">
      <c r="A209" s="125"/>
      <c r="B209" s="125"/>
      <c r="C209" s="125"/>
      <c r="D209" s="125"/>
      <c r="E209" s="124"/>
      <c r="F209" s="124"/>
      <c r="G209" s="124"/>
      <c r="H209" s="124"/>
      <c r="I209" s="124"/>
      <c r="J209" s="124"/>
      <c r="K209" s="124"/>
      <c r="L209" s="124"/>
      <c r="M209" s="124"/>
      <c r="O209" s="96"/>
    </row>
    <row r="210" customFormat="false" ht="15" hidden="false" customHeight="false" outlineLevel="0" collapsed="false">
      <c r="A210" s="125"/>
      <c r="B210" s="125"/>
      <c r="C210" s="125"/>
      <c r="D210" s="125"/>
      <c r="E210" s="124"/>
      <c r="F210" s="124"/>
      <c r="G210" s="124"/>
      <c r="H210" s="124"/>
      <c r="I210" s="124"/>
      <c r="J210" s="124"/>
      <c r="K210" s="124"/>
      <c r="L210" s="124"/>
      <c r="M210" s="124"/>
      <c r="O210" s="96"/>
    </row>
    <row r="211" customFormat="false" ht="13.5" hidden="false" customHeight="true" outlineLevel="0" collapsed="false">
      <c r="A211" s="126" t="s">
        <v>1</v>
      </c>
      <c r="B211" s="127" t="s">
        <v>2</v>
      </c>
      <c r="C211" s="127" t="s">
        <v>3</v>
      </c>
      <c r="D211" s="127" t="s">
        <v>4</v>
      </c>
      <c r="E211" s="126" t="s">
        <v>5</v>
      </c>
      <c r="F211" s="126"/>
      <c r="G211" s="126"/>
      <c r="H211" s="126"/>
      <c r="I211" s="126"/>
      <c r="J211" s="127" t="s">
        <v>6</v>
      </c>
      <c r="K211" s="127" t="s">
        <v>7</v>
      </c>
      <c r="L211" s="127"/>
      <c r="M211" s="127"/>
      <c r="O211" s="96"/>
    </row>
    <row r="212" customFormat="false" ht="48" hidden="false" customHeight="true" outlineLevel="0" collapsed="false">
      <c r="A212" s="126"/>
      <c r="B212" s="127"/>
      <c r="C212" s="127"/>
      <c r="D212" s="127"/>
      <c r="E212" s="126" t="s">
        <v>8</v>
      </c>
      <c r="F212" s="126" t="s">
        <v>9</v>
      </c>
      <c r="G212" s="126" t="s">
        <v>10</v>
      </c>
      <c r="H212" s="126" t="s">
        <v>11</v>
      </c>
      <c r="I212" s="126" t="s">
        <v>12</v>
      </c>
      <c r="J212" s="127"/>
      <c r="K212" s="127" t="s">
        <v>13</v>
      </c>
      <c r="L212" s="127" t="s">
        <v>14</v>
      </c>
      <c r="M212" s="127" t="s">
        <v>15</v>
      </c>
      <c r="O212" s="96"/>
    </row>
    <row r="213" customFormat="false" ht="15" hidden="false" customHeight="false" outlineLevel="0" collapsed="false">
      <c r="A213" s="161" t="s">
        <v>188</v>
      </c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O213" s="96"/>
    </row>
    <row r="214" customFormat="false" ht="15" hidden="false" customHeight="false" outlineLevel="0" collapsed="false">
      <c r="A214" s="180" t="n">
        <v>1</v>
      </c>
      <c r="B214" s="186" t="s">
        <v>189</v>
      </c>
      <c r="C214" s="187" t="n">
        <v>61</v>
      </c>
      <c r="D214" s="187" t="n">
        <v>861</v>
      </c>
      <c r="E214" s="74" t="n">
        <v>1105.11</v>
      </c>
      <c r="F214" s="169"/>
      <c r="G214" s="169"/>
      <c r="H214" s="74" t="n">
        <v>2.47</v>
      </c>
      <c r="I214" s="169"/>
      <c r="J214" s="188" t="n">
        <f aca="false">K214/D214</f>
        <v>1.28351916376307</v>
      </c>
      <c r="K214" s="189" t="n">
        <f aca="false">L214+M214+E214</f>
        <v>1105.11</v>
      </c>
      <c r="L214" s="189" t="n">
        <f aca="false">F214*1163</f>
        <v>0</v>
      </c>
      <c r="M214" s="189" t="n">
        <f aca="false">G214*9.5</f>
        <v>0</v>
      </c>
      <c r="O214" s="96"/>
    </row>
    <row r="215" customFormat="false" ht="15" hidden="false" customHeight="false" outlineLevel="0" collapsed="false">
      <c r="A215" s="162" t="n">
        <v>2</v>
      </c>
      <c r="B215" s="186" t="s">
        <v>190</v>
      </c>
      <c r="C215" s="187" t="n">
        <v>193</v>
      </c>
      <c r="D215" s="187" t="n">
        <v>1427.58</v>
      </c>
      <c r="E215" s="74" t="n">
        <v>2635.06</v>
      </c>
      <c r="F215" s="169"/>
      <c r="G215" s="190"/>
      <c r="H215" s="74" t="n">
        <v>25.04</v>
      </c>
      <c r="I215" s="74" t="n">
        <v>6.29</v>
      </c>
      <c r="J215" s="188" t="n">
        <f aca="false">K215/D215</f>
        <v>1.84582300116281</v>
      </c>
      <c r="K215" s="189" t="n">
        <f aca="false">L215+M215+E215</f>
        <v>2635.06</v>
      </c>
      <c r="L215" s="189" t="n">
        <f aca="false">F215*1163</f>
        <v>0</v>
      </c>
      <c r="M215" s="189" t="n">
        <f aca="false">G215*9.5</f>
        <v>0</v>
      </c>
      <c r="O215" s="96"/>
    </row>
    <row r="216" customFormat="false" ht="15" hidden="false" customHeight="false" outlineLevel="0" collapsed="false">
      <c r="A216" s="162" t="n">
        <v>3</v>
      </c>
      <c r="B216" s="186" t="s">
        <v>191</v>
      </c>
      <c r="C216" s="187" t="n">
        <v>1000</v>
      </c>
      <c r="D216" s="187" t="n">
        <v>2559.06</v>
      </c>
      <c r="E216" s="74" t="n">
        <v>12175.33</v>
      </c>
      <c r="F216" s="74"/>
      <c r="G216" s="190"/>
      <c r="H216" s="74" t="n">
        <v>546.37</v>
      </c>
      <c r="I216" s="190"/>
      <c r="J216" s="188" t="n">
        <f aca="false">K216/D216</f>
        <v>4.75773526216658</v>
      </c>
      <c r="K216" s="189" t="n">
        <f aca="false">L216+M216+E216</f>
        <v>12175.33</v>
      </c>
      <c r="L216" s="189" t="n">
        <f aca="false">F216*1163</f>
        <v>0</v>
      </c>
      <c r="M216" s="189" t="n">
        <f aca="false">G216*9.5</f>
        <v>0</v>
      </c>
      <c r="O216" s="96"/>
    </row>
    <row r="217" customFormat="false" ht="15" hidden="false" customHeight="false" outlineLevel="0" collapsed="false">
      <c r="A217" s="180" t="n">
        <v>4</v>
      </c>
      <c r="B217" s="186" t="s">
        <v>192</v>
      </c>
      <c r="C217" s="187" t="n">
        <v>60</v>
      </c>
      <c r="D217" s="187" t="n">
        <v>217</v>
      </c>
      <c r="E217" s="74" t="n">
        <v>172.67</v>
      </c>
      <c r="F217" s="169"/>
      <c r="G217" s="190"/>
      <c r="H217" s="74" t="n">
        <v>0</v>
      </c>
      <c r="I217" s="169"/>
      <c r="J217" s="188" t="n">
        <f aca="false">K217/D217</f>
        <v>0.795714285714286</v>
      </c>
      <c r="K217" s="189" t="n">
        <f aca="false">L217+M217+E217</f>
        <v>172.67</v>
      </c>
      <c r="L217" s="189" t="n">
        <f aca="false">F217*1163</f>
        <v>0</v>
      </c>
      <c r="M217" s="189" t="n">
        <f aca="false">G217*9.5</f>
        <v>0</v>
      </c>
      <c r="O217" s="96"/>
    </row>
    <row r="218" customFormat="false" ht="15" hidden="false" customHeight="false" outlineLevel="0" collapsed="false">
      <c r="A218" s="162" t="n">
        <v>5</v>
      </c>
      <c r="B218" s="186" t="s">
        <v>193</v>
      </c>
      <c r="C218" s="187" t="n">
        <v>280</v>
      </c>
      <c r="D218" s="187" t="n">
        <v>1318.3</v>
      </c>
      <c r="E218" s="74" t="n">
        <v>1271.16</v>
      </c>
      <c r="F218" s="190"/>
      <c r="G218" s="190"/>
      <c r="H218" s="74" t="n">
        <v>29.9</v>
      </c>
      <c r="I218" s="190"/>
      <c r="J218" s="188" t="n">
        <f aca="false">K218/D218</f>
        <v>0.964241826594857</v>
      </c>
      <c r="K218" s="189" t="n">
        <f aca="false">L218+M218+E218</f>
        <v>1271.16</v>
      </c>
      <c r="L218" s="189" t="n">
        <f aca="false">F218*1163</f>
        <v>0</v>
      </c>
      <c r="M218" s="189" t="n">
        <f aca="false">G218*9.5</f>
        <v>0</v>
      </c>
      <c r="O218" s="96"/>
    </row>
    <row r="219" customFormat="false" ht="15" hidden="false" customHeight="false" outlineLevel="0" collapsed="false">
      <c r="A219" s="162" t="n">
        <v>6</v>
      </c>
      <c r="B219" s="186" t="s">
        <v>194</v>
      </c>
      <c r="C219" s="187"/>
      <c r="D219" s="187" t="n">
        <v>121.6</v>
      </c>
      <c r="E219" s="74"/>
      <c r="F219" s="169"/>
      <c r="G219" s="190"/>
      <c r="H219" s="169"/>
      <c r="I219" s="169"/>
      <c r="J219" s="188" t="n">
        <f aca="false">K219/D219</f>
        <v>0</v>
      </c>
      <c r="K219" s="189" t="n">
        <f aca="false">L219+M219+E219</f>
        <v>0</v>
      </c>
      <c r="L219" s="189" t="n">
        <f aca="false">F219*1163</f>
        <v>0</v>
      </c>
      <c r="M219" s="189" t="n">
        <f aca="false">G219*9.5</f>
        <v>0</v>
      </c>
      <c r="O219" s="96"/>
    </row>
    <row r="220" customFormat="false" ht="15" hidden="false" customHeight="false" outlineLevel="0" collapsed="false">
      <c r="A220" s="180" t="n">
        <v>7</v>
      </c>
      <c r="B220" s="186" t="s">
        <v>195</v>
      </c>
      <c r="C220" s="187" t="n">
        <v>80</v>
      </c>
      <c r="D220" s="187" t="n">
        <v>213.7</v>
      </c>
      <c r="E220" s="74" t="n">
        <v>23.2</v>
      </c>
      <c r="F220" s="169"/>
      <c r="G220" s="190"/>
      <c r="H220" s="74" t="n">
        <v>2</v>
      </c>
      <c r="I220" s="74" t="n">
        <v>0.47</v>
      </c>
      <c r="J220" s="188" t="n">
        <f aca="false">K220/D220</f>
        <v>0.108563406644829</v>
      </c>
      <c r="K220" s="189" t="n">
        <f aca="false">L220+M220+E220</f>
        <v>23.2</v>
      </c>
      <c r="L220" s="189" t="n">
        <f aca="false">F220*1163</f>
        <v>0</v>
      </c>
      <c r="M220" s="189" t="n">
        <f aca="false">G220*9.5</f>
        <v>0</v>
      </c>
      <c r="O220" s="96"/>
    </row>
    <row r="221" customFormat="false" ht="15" hidden="false" customHeight="false" outlineLevel="0" collapsed="false">
      <c r="A221" s="162" t="n">
        <v>8</v>
      </c>
      <c r="B221" s="186" t="s">
        <v>196</v>
      </c>
      <c r="C221" s="187" t="n">
        <v>40</v>
      </c>
      <c r="D221" s="187" t="n">
        <v>173.8</v>
      </c>
      <c r="E221" s="74" t="n">
        <v>18.87</v>
      </c>
      <c r="F221" s="169"/>
      <c r="G221" s="190"/>
      <c r="H221" s="74" t="n">
        <v>0</v>
      </c>
      <c r="I221" s="169"/>
      <c r="J221" s="188" t="n">
        <f aca="false">K221/D221</f>
        <v>0.108573072497123</v>
      </c>
      <c r="K221" s="189" t="n">
        <f aca="false">L221+M221+E221</f>
        <v>18.87</v>
      </c>
      <c r="L221" s="189" t="n">
        <f aca="false">F221*1163</f>
        <v>0</v>
      </c>
      <c r="M221" s="189" t="n">
        <f aca="false">G221*9.5</f>
        <v>0</v>
      </c>
      <c r="O221" s="96"/>
    </row>
    <row r="222" customFormat="false" ht="15" hidden="false" customHeight="false" outlineLevel="0" collapsed="false">
      <c r="A222" s="162" t="n">
        <v>9</v>
      </c>
      <c r="B222" s="191" t="s">
        <v>197</v>
      </c>
      <c r="C222" s="187" t="n">
        <v>25</v>
      </c>
      <c r="D222" s="187" t="n">
        <v>98.1</v>
      </c>
      <c r="E222" s="74"/>
      <c r="F222" s="169"/>
      <c r="G222" s="190"/>
      <c r="H222" s="74" t="n">
        <v>1</v>
      </c>
      <c r="I222" s="169"/>
      <c r="J222" s="188" t="n">
        <f aca="false">K222/D222</f>
        <v>0</v>
      </c>
      <c r="K222" s="189" t="n">
        <f aca="false">L222+M222+E222</f>
        <v>0</v>
      </c>
      <c r="L222" s="189" t="n">
        <f aca="false">F222*1163</f>
        <v>0</v>
      </c>
      <c r="M222" s="189" t="n">
        <f aca="false">G222*9.5</f>
        <v>0</v>
      </c>
      <c r="O222" s="96"/>
    </row>
    <row r="223" customFormat="false" ht="15" hidden="false" customHeight="false" outlineLevel="0" collapsed="false">
      <c r="A223" s="180" t="n">
        <v>10</v>
      </c>
      <c r="B223" s="192" t="s">
        <v>198</v>
      </c>
      <c r="C223" s="187" t="n">
        <v>20</v>
      </c>
      <c r="D223" s="187" t="n">
        <v>94.55</v>
      </c>
      <c r="E223" s="74" t="n">
        <v>0.93</v>
      </c>
      <c r="F223" s="169"/>
      <c r="G223" s="190"/>
      <c r="H223" s="169"/>
      <c r="I223" s="169"/>
      <c r="J223" s="188" t="n">
        <f aca="false">K223/D223</f>
        <v>0.00983606557377049</v>
      </c>
      <c r="K223" s="189" t="n">
        <f aca="false">L223+M223+E223</f>
        <v>0.93</v>
      </c>
      <c r="L223" s="189" t="n">
        <f aca="false">F223*1163</f>
        <v>0</v>
      </c>
      <c r="M223" s="189" t="n">
        <f aca="false">G223*9.5</f>
        <v>0</v>
      </c>
      <c r="O223" s="96"/>
    </row>
    <row r="224" customFormat="false" ht="15" hidden="false" customHeight="false" outlineLevel="0" collapsed="false">
      <c r="A224" s="173"/>
      <c r="B224" s="174" t="s">
        <v>186</v>
      </c>
      <c r="C224" s="175" t="n">
        <f aca="false">SUM(C214:C223)</f>
        <v>1759</v>
      </c>
      <c r="D224" s="175" t="n">
        <f aca="false">SUM(D214:D223)</f>
        <v>7084.69</v>
      </c>
      <c r="E224" s="176" t="n">
        <f aca="false">SUM(E214:E223)</f>
        <v>17402.33</v>
      </c>
      <c r="F224" s="176" t="n">
        <f aca="false">SUM(F214:F223)</f>
        <v>0</v>
      </c>
      <c r="G224" s="193" t="n">
        <f aca="false">SUM(G214:G223)</f>
        <v>0</v>
      </c>
      <c r="H224" s="176" t="n">
        <f aca="false">SUM(H214:H223)</f>
        <v>606.78</v>
      </c>
      <c r="I224" s="176" t="n">
        <f aca="false">SUM(I214:I223)</f>
        <v>6.76</v>
      </c>
      <c r="J224" s="178"/>
      <c r="K224" s="178"/>
      <c r="L224" s="194"/>
      <c r="M224" s="178"/>
      <c r="O224" s="96"/>
    </row>
    <row r="225" customFormat="false" ht="15" hidden="false" customHeight="false" outlineLevel="0" collapsed="false">
      <c r="A225" s="173"/>
      <c r="B225" s="174" t="s">
        <v>187</v>
      </c>
      <c r="C225" s="175"/>
      <c r="D225" s="175"/>
      <c r="E225" s="176"/>
      <c r="F225" s="176"/>
      <c r="G225" s="178"/>
      <c r="H225" s="176"/>
      <c r="I225" s="178"/>
      <c r="J225" s="179" t="n">
        <f aca="false">SUM(J214:J223)/10</f>
        <v>0.987400608411732</v>
      </c>
      <c r="K225" s="178"/>
      <c r="L225" s="178"/>
      <c r="M225" s="178"/>
      <c r="O225" s="96"/>
    </row>
    <row r="226" customFormat="false" ht="15" hidden="false" customHeight="false" outlineLevel="0" collapsed="false">
      <c r="A226" s="125"/>
      <c r="B226" s="125"/>
      <c r="C226" s="125"/>
      <c r="D226" s="125"/>
      <c r="E226" s="124"/>
      <c r="F226" s="124"/>
      <c r="G226" s="124"/>
      <c r="H226" s="124"/>
      <c r="I226" s="124"/>
      <c r="J226" s="124"/>
      <c r="K226" s="124"/>
      <c r="L226" s="124"/>
      <c r="M226" s="124"/>
      <c r="O226" s="96"/>
    </row>
    <row r="227" customFormat="false" ht="15" hidden="false" customHeight="false" outlineLevel="0" collapsed="false">
      <c r="A227" s="125"/>
      <c r="B227" s="125"/>
      <c r="C227" s="125"/>
      <c r="D227" s="125"/>
      <c r="E227" s="124"/>
      <c r="F227" s="124"/>
      <c r="G227" s="124"/>
      <c r="H227" s="124"/>
      <c r="I227" s="124"/>
      <c r="J227" s="124"/>
      <c r="K227" s="124"/>
      <c r="L227" s="124"/>
      <c r="M227" s="124"/>
      <c r="O227" s="96"/>
    </row>
    <row r="228" customFormat="false" ht="13.5" hidden="false" customHeight="true" outlineLevel="0" collapsed="false">
      <c r="A228" s="126" t="s">
        <v>1</v>
      </c>
      <c r="B228" s="127" t="s">
        <v>2</v>
      </c>
      <c r="C228" s="127" t="s">
        <v>3</v>
      </c>
      <c r="D228" s="127" t="s">
        <v>4</v>
      </c>
      <c r="E228" s="126" t="s">
        <v>5</v>
      </c>
      <c r="F228" s="126"/>
      <c r="G228" s="126"/>
      <c r="H228" s="126"/>
      <c r="I228" s="126"/>
      <c r="J228" s="127" t="s">
        <v>6</v>
      </c>
      <c r="K228" s="127" t="s">
        <v>7</v>
      </c>
      <c r="L228" s="127"/>
      <c r="M228" s="127"/>
      <c r="O228" s="96"/>
    </row>
    <row r="229" customFormat="false" ht="49.5" hidden="false" customHeight="true" outlineLevel="0" collapsed="false">
      <c r="A229" s="126"/>
      <c r="B229" s="127"/>
      <c r="C229" s="127"/>
      <c r="D229" s="127"/>
      <c r="E229" s="126" t="s">
        <v>8</v>
      </c>
      <c r="F229" s="126" t="s">
        <v>9</v>
      </c>
      <c r="G229" s="126" t="s">
        <v>10</v>
      </c>
      <c r="H229" s="126" t="s">
        <v>11</v>
      </c>
      <c r="I229" s="126" t="s">
        <v>12</v>
      </c>
      <c r="J229" s="127"/>
      <c r="K229" s="127" t="s">
        <v>13</v>
      </c>
      <c r="L229" s="127" t="s">
        <v>14</v>
      </c>
      <c r="M229" s="127" t="s">
        <v>15</v>
      </c>
      <c r="O229" s="96"/>
    </row>
    <row r="230" customFormat="false" ht="15" hidden="false" customHeight="false" outlineLevel="0" collapsed="false">
      <c r="A230" s="161" t="s">
        <v>199</v>
      </c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O230" s="96"/>
    </row>
    <row r="231" customFormat="false" ht="23.85" hidden="false" customHeight="false" outlineLevel="0" collapsed="false">
      <c r="A231" s="129" t="n">
        <v>1</v>
      </c>
      <c r="B231" s="91" t="s">
        <v>200</v>
      </c>
      <c r="C231" s="92" t="n">
        <v>871</v>
      </c>
      <c r="D231" s="92" t="n">
        <v>9941.8</v>
      </c>
      <c r="E231" s="26" t="n">
        <v>5917.87</v>
      </c>
      <c r="F231" s="26" t="n">
        <v>0</v>
      </c>
      <c r="G231" s="195"/>
      <c r="H231" s="26" t="n">
        <v>495.62</v>
      </c>
      <c r="I231" s="195"/>
      <c r="J231" s="196" t="n">
        <f aca="false">K231/D231</f>
        <v>0.595251362932266</v>
      </c>
      <c r="K231" s="197" t="n">
        <f aca="false">L231+M231+E231</f>
        <v>5917.87</v>
      </c>
      <c r="L231" s="197" t="n">
        <f aca="false">F231*1163</f>
        <v>0</v>
      </c>
      <c r="M231" s="197" t="n">
        <f aca="false">G231*9.5</f>
        <v>0</v>
      </c>
      <c r="O231" s="96"/>
    </row>
    <row r="232" customFormat="false" ht="35.05" hidden="false" customHeight="false" outlineLevel="0" collapsed="false">
      <c r="A232" s="129" t="n">
        <v>2</v>
      </c>
      <c r="B232" s="91" t="s">
        <v>201</v>
      </c>
      <c r="C232" s="92" t="n">
        <v>875</v>
      </c>
      <c r="D232" s="92" t="n">
        <v>4538.7</v>
      </c>
      <c r="E232" s="26" t="n">
        <v>5361.04</v>
      </c>
      <c r="F232" s="26" t="n">
        <v>0</v>
      </c>
      <c r="G232" s="195"/>
      <c r="H232" s="26" t="n">
        <v>145.7</v>
      </c>
      <c r="I232" s="26" t="n">
        <v>34.88</v>
      </c>
      <c r="J232" s="196" t="n">
        <f aca="false">K232/D232</f>
        <v>1.18118403948267</v>
      </c>
      <c r="K232" s="197" t="n">
        <f aca="false">L232+M232+E232</f>
        <v>5361.04</v>
      </c>
      <c r="L232" s="197" t="n">
        <f aca="false">F232*1163</f>
        <v>0</v>
      </c>
      <c r="M232" s="197" t="n">
        <f aca="false">G232*9.5</f>
        <v>0</v>
      </c>
      <c r="O232" s="96"/>
    </row>
    <row r="233" customFormat="false" ht="23.85" hidden="false" customHeight="false" outlineLevel="0" collapsed="false">
      <c r="A233" s="129" t="n">
        <v>3</v>
      </c>
      <c r="B233" s="91" t="s">
        <v>202</v>
      </c>
      <c r="C233" s="92" t="n">
        <v>2425</v>
      </c>
      <c r="D233" s="92" t="n">
        <v>12788.2</v>
      </c>
      <c r="E233" s="26" t="n">
        <v>5620.96</v>
      </c>
      <c r="F233" s="26" t="n">
        <v>0</v>
      </c>
      <c r="G233" s="26" t="n">
        <v>44.76</v>
      </c>
      <c r="H233" s="26" t="n">
        <v>319.24</v>
      </c>
      <c r="I233" s="195"/>
      <c r="J233" s="196" t="n">
        <f aca="false">K233/D233</f>
        <v>0.47279366916376</v>
      </c>
      <c r="K233" s="197" t="n">
        <f aca="false">L233+M233+E233</f>
        <v>6046.18</v>
      </c>
      <c r="L233" s="197" t="n">
        <f aca="false">F233*1163</f>
        <v>0</v>
      </c>
      <c r="M233" s="197" t="n">
        <f aca="false">G233*9.5</f>
        <v>425.22</v>
      </c>
      <c r="O233" s="96"/>
    </row>
    <row r="234" customFormat="false" ht="23.85" hidden="false" customHeight="false" outlineLevel="0" collapsed="false">
      <c r="A234" s="129" t="n">
        <v>4</v>
      </c>
      <c r="B234" s="91" t="s">
        <v>203</v>
      </c>
      <c r="C234" s="92" t="n">
        <v>2028</v>
      </c>
      <c r="D234" s="92" t="n">
        <v>8780.4</v>
      </c>
      <c r="E234" s="26" t="n">
        <v>9110.81</v>
      </c>
      <c r="F234" s="198"/>
      <c r="G234" s="26" t="n">
        <v>44.07</v>
      </c>
      <c r="H234" s="26" t="n">
        <v>361.43</v>
      </c>
      <c r="I234" s="26" t="n">
        <v>5.18</v>
      </c>
      <c r="J234" s="196" t="n">
        <f aca="false">K234/D234</f>
        <v>1.08531217256617</v>
      </c>
      <c r="K234" s="197" t="n">
        <f aca="false">L234+M234+E234</f>
        <v>9529.475</v>
      </c>
      <c r="L234" s="197" t="n">
        <f aca="false">F234*1163</f>
        <v>0</v>
      </c>
      <c r="M234" s="197" t="n">
        <f aca="false">G234*9.5</f>
        <v>418.665</v>
      </c>
      <c r="O234" s="96"/>
    </row>
    <row r="235" customFormat="false" ht="15" hidden="false" customHeight="false" outlineLevel="0" collapsed="false">
      <c r="A235" s="129" t="n">
        <v>5</v>
      </c>
      <c r="B235" s="91" t="s">
        <v>204</v>
      </c>
      <c r="C235" s="92" t="n">
        <v>1332</v>
      </c>
      <c r="D235" s="92" t="n">
        <v>11092.1</v>
      </c>
      <c r="E235" s="26" t="n">
        <v>9086.09</v>
      </c>
      <c r="F235" s="26" t="n">
        <v>0</v>
      </c>
      <c r="G235" s="195"/>
      <c r="H235" s="26" t="n">
        <v>495.62</v>
      </c>
      <c r="I235" s="26" t="n">
        <v>54.31</v>
      </c>
      <c r="J235" s="196" t="n">
        <f aca="false">K235/D235</f>
        <v>0.819149665076947</v>
      </c>
      <c r="K235" s="197" t="n">
        <f aca="false">L235+M235+E235</f>
        <v>9086.09</v>
      </c>
      <c r="L235" s="197" t="n">
        <f aca="false">F235*1163</f>
        <v>0</v>
      </c>
      <c r="M235" s="197" t="n">
        <f aca="false">G235*9.5</f>
        <v>0</v>
      </c>
      <c r="O235" s="96"/>
    </row>
    <row r="236" customFormat="false" ht="15" hidden="false" customHeight="false" outlineLevel="0" collapsed="false">
      <c r="A236" s="143"/>
      <c r="B236" s="138" t="s">
        <v>186</v>
      </c>
      <c r="C236" s="139" t="n">
        <f aca="false">SUM(C231:C235)</f>
        <v>7531</v>
      </c>
      <c r="D236" s="139" t="n">
        <f aca="false">SUM(D231:D235)</f>
        <v>47141.2</v>
      </c>
      <c r="E236" s="140" t="n">
        <f aca="false">SUM(E231:E235)</f>
        <v>35096.77</v>
      </c>
      <c r="F236" s="140" t="n">
        <f aca="false">SUM(F231:F235)</f>
        <v>0</v>
      </c>
      <c r="G236" s="140" t="n">
        <f aca="false">SUM(G231:G235)</f>
        <v>88.83</v>
      </c>
      <c r="H236" s="140" t="n">
        <f aca="false">SUM(H231:H235)</f>
        <v>1817.61</v>
      </c>
      <c r="I236" s="140" t="n">
        <f aca="false">SUM(I231:I235)</f>
        <v>94.37</v>
      </c>
      <c r="J236" s="142"/>
      <c r="K236" s="142"/>
      <c r="L236" s="142"/>
      <c r="M236" s="142"/>
      <c r="O236" s="96"/>
    </row>
    <row r="237" customFormat="false" ht="15" hidden="false" customHeight="false" outlineLevel="0" collapsed="false">
      <c r="A237" s="143"/>
      <c r="B237" s="138" t="s">
        <v>187</v>
      </c>
      <c r="C237" s="139"/>
      <c r="D237" s="139"/>
      <c r="E237" s="140"/>
      <c r="F237" s="140"/>
      <c r="G237" s="140"/>
      <c r="H237" s="140"/>
      <c r="I237" s="140"/>
      <c r="J237" s="141" t="n">
        <f aca="false">SUM(J231:J235)/5</f>
        <v>0.830738181844363</v>
      </c>
      <c r="K237" s="142"/>
      <c r="L237" s="142"/>
      <c r="M237" s="142"/>
      <c r="O237" s="96"/>
    </row>
    <row r="239" customFormat="false" ht="15" hidden="false" customHeight="false" outlineLevel="0" collapsed="false">
      <c r="B239" s="121"/>
    </row>
  </sheetData>
  <mergeCells count="57">
    <mergeCell ref="A1:K1"/>
    <mergeCell ref="A4:A5"/>
    <mergeCell ref="B4:B5"/>
    <mergeCell ref="C4:C5"/>
    <mergeCell ref="D4:D5"/>
    <mergeCell ref="E4:I4"/>
    <mergeCell ref="J4:J5"/>
    <mergeCell ref="K4:M4"/>
    <mergeCell ref="A6:M6"/>
    <mergeCell ref="A60:A61"/>
    <mergeCell ref="B60:B61"/>
    <mergeCell ref="C60:C61"/>
    <mergeCell ref="D60:D61"/>
    <mergeCell ref="E60:I60"/>
    <mergeCell ref="J60:J61"/>
    <mergeCell ref="K60:M60"/>
    <mergeCell ref="A62:M62"/>
    <mergeCell ref="A118:A119"/>
    <mergeCell ref="B118:B119"/>
    <mergeCell ref="C118:C119"/>
    <mergeCell ref="D118:D119"/>
    <mergeCell ref="E118:I118"/>
    <mergeCell ref="J118:J119"/>
    <mergeCell ref="K118:M118"/>
    <mergeCell ref="A120:M120"/>
    <mergeCell ref="A143:A144"/>
    <mergeCell ref="B143:B144"/>
    <mergeCell ref="C143:C144"/>
    <mergeCell ref="D143:D144"/>
    <mergeCell ref="E143:I143"/>
    <mergeCell ref="J143:J144"/>
    <mergeCell ref="K143:M143"/>
    <mergeCell ref="A145:M145"/>
    <mergeCell ref="A168:A169"/>
    <mergeCell ref="B168:B169"/>
    <mergeCell ref="C168:C169"/>
    <mergeCell ref="D168:D169"/>
    <mergeCell ref="E168:I168"/>
    <mergeCell ref="J168:J169"/>
    <mergeCell ref="K168:M168"/>
    <mergeCell ref="A170:M170"/>
    <mergeCell ref="A211:A212"/>
    <mergeCell ref="B211:B212"/>
    <mergeCell ref="C211:C212"/>
    <mergeCell ref="D211:D212"/>
    <mergeCell ref="E211:I211"/>
    <mergeCell ref="J211:J212"/>
    <mergeCell ref="K211:M211"/>
    <mergeCell ref="A213:M213"/>
    <mergeCell ref="A228:A229"/>
    <mergeCell ref="B228:B229"/>
    <mergeCell ref="C228:C229"/>
    <mergeCell ref="D228:D229"/>
    <mergeCell ref="E228:I228"/>
    <mergeCell ref="J228:J229"/>
    <mergeCell ref="K228:M228"/>
    <mergeCell ref="A230:M230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3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31640625" defaultRowHeight="15" customHeight="true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21.29"/>
    <col collapsed="false" customWidth="true" hidden="false" outlineLevel="0" max="3" min="3" style="1" width="15.57"/>
    <col collapsed="false" customWidth="true" hidden="false" outlineLevel="0" max="4" min="4" style="1" width="14.69"/>
    <col collapsed="false" customWidth="true" hidden="false" outlineLevel="0" max="5" min="5" style="2" width="19"/>
    <col collapsed="false" customWidth="true" hidden="false" outlineLevel="0" max="6" min="6" style="2" width="18.58"/>
    <col collapsed="false" customWidth="true" hidden="false" outlineLevel="0" max="7" min="7" style="2" width="13.29"/>
    <col collapsed="false" customWidth="true" hidden="false" outlineLevel="0" max="8" min="8" style="2" width="11.14"/>
    <col collapsed="false" customWidth="true" hidden="false" outlineLevel="0" max="9" min="9" style="2" width="11.71"/>
    <col collapsed="false" customWidth="true" hidden="false" outlineLevel="0" max="10" min="10" style="3" width="12.29"/>
    <col collapsed="false" customWidth="true" hidden="false" outlineLevel="0" max="11" min="11" style="3" width="14.69"/>
    <col collapsed="false" customWidth="true" hidden="false" outlineLevel="0" max="12" min="12" style="3" width="14.15"/>
    <col collapsed="false" customWidth="true" hidden="false" outlineLevel="0" max="13" min="13" style="3" width="13.02"/>
    <col collapsed="false" customWidth="true" hidden="false" outlineLevel="0" max="15" min="15" style="1" width="11.57"/>
  </cols>
  <sheetData>
    <row r="1" customFormat="false" ht="15" hidden="false" customHeight="false" outlineLevel="0" collapsed="false">
      <c r="A1" s="122" t="s">
        <v>211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  <c r="M1" s="124"/>
      <c r="N1" s="1"/>
      <c r="P1" s="1"/>
      <c r="Q1" s="1"/>
    </row>
    <row r="2" customFormat="false" ht="15" hidden="false" customHeight="false" outlineLevel="0" collapsed="false">
      <c r="A2" s="125"/>
      <c r="B2" s="125"/>
      <c r="C2" s="125"/>
      <c r="D2" s="125"/>
      <c r="E2" s="124"/>
      <c r="F2" s="124"/>
      <c r="G2" s="124"/>
      <c r="H2" s="124"/>
      <c r="I2" s="124"/>
      <c r="J2" s="124"/>
      <c r="K2" s="124"/>
      <c r="L2" s="124"/>
      <c r="M2" s="124"/>
    </row>
    <row r="3" customFormat="false" ht="15" hidden="true" customHeight="false" outlineLevel="0" collapsed="false">
      <c r="A3" s="125"/>
      <c r="B3" s="125"/>
      <c r="C3" s="125"/>
      <c r="D3" s="125"/>
      <c r="E3" s="124"/>
      <c r="F3" s="124"/>
      <c r="G3" s="124"/>
      <c r="H3" s="124"/>
      <c r="I3" s="124"/>
      <c r="J3" s="124"/>
      <c r="K3" s="124"/>
      <c r="L3" s="124"/>
      <c r="M3" s="124"/>
    </row>
    <row r="4" customFormat="false" ht="13.5" hidden="false" customHeight="true" outlineLevel="0" collapsed="false">
      <c r="A4" s="126" t="s">
        <v>1</v>
      </c>
      <c r="B4" s="127" t="s">
        <v>2</v>
      </c>
      <c r="C4" s="127" t="s">
        <v>3</v>
      </c>
      <c r="D4" s="127" t="s">
        <v>4</v>
      </c>
      <c r="E4" s="126" t="s">
        <v>5</v>
      </c>
      <c r="F4" s="126"/>
      <c r="G4" s="126"/>
      <c r="H4" s="126"/>
      <c r="I4" s="126"/>
      <c r="J4" s="127" t="s">
        <v>6</v>
      </c>
      <c r="K4" s="127" t="s">
        <v>7</v>
      </c>
      <c r="L4" s="127"/>
      <c r="M4" s="127"/>
    </row>
    <row r="5" customFormat="false" ht="61.5" hidden="false" customHeight="true" outlineLevel="0" collapsed="false">
      <c r="A5" s="126"/>
      <c r="B5" s="127"/>
      <c r="C5" s="127"/>
      <c r="D5" s="127"/>
      <c r="E5" s="126" t="s">
        <v>8</v>
      </c>
      <c r="F5" s="126" t="s">
        <v>9</v>
      </c>
      <c r="G5" s="126" t="s">
        <v>10</v>
      </c>
      <c r="H5" s="126" t="s">
        <v>11</v>
      </c>
      <c r="I5" s="126" t="s">
        <v>12</v>
      </c>
      <c r="J5" s="127"/>
      <c r="K5" s="127" t="s">
        <v>13</v>
      </c>
      <c r="L5" s="127" t="s">
        <v>14</v>
      </c>
      <c r="M5" s="127" t="s">
        <v>15</v>
      </c>
      <c r="P5" s="9"/>
      <c r="Q5" s="9"/>
      <c r="R5" s="9"/>
    </row>
    <row r="6" customFormat="false" ht="13.5" hidden="false" customHeight="true" outlineLevel="0" collapsed="false">
      <c r="A6" s="128" t="s">
        <v>16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"/>
      <c r="O6" s="9"/>
      <c r="P6" s="11"/>
      <c r="Q6" s="11"/>
      <c r="R6" s="11"/>
      <c r="S6" s="11"/>
    </row>
    <row r="7" customFormat="false" ht="15" hidden="false" customHeight="false" outlineLevel="0" collapsed="false">
      <c r="A7" s="129" t="n">
        <v>1</v>
      </c>
      <c r="B7" s="91" t="s">
        <v>17</v>
      </c>
      <c r="C7" s="130" t="n">
        <v>119</v>
      </c>
      <c r="D7" s="130" t="n">
        <v>310.7</v>
      </c>
      <c r="E7" s="26" t="n">
        <v>81.1</v>
      </c>
      <c r="F7" s="26"/>
      <c r="G7" s="26"/>
      <c r="H7" s="26" t="n">
        <v>1.91</v>
      </c>
      <c r="I7" s="168"/>
      <c r="J7" s="131" t="n">
        <f aca="false">K7/D7</f>
        <v>0.261023495333119</v>
      </c>
      <c r="K7" s="132" t="n">
        <f aca="false">L7+M7+E7</f>
        <v>81.1</v>
      </c>
      <c r="L7" s="132" t="n">
        <f aca="false">F7*1163</f>
        <v>0</v>
      </c>
      <c r="M7" s="132" t="n">
        <f aca="false">G7*9.5</f>
        <v>0</v>
      </c>
      <c r="N7" s="19"/>
      <c r="O7" s="20"/>
      <c r="P7" s="21"/>
    </row>
    <row r="8" customFormat="false" ht="15" hidden="false" customHeight="false" outlineLevel="0" collapsed="false">
      <c r="A8" s="129" t="n">
        <v>2</v>
      </c>
      <c r="B8" s="91" t="s">
        <v>18</v>
      </c>
      <c r="C8" s="133" t="n">
        <v>124</v>
      </c>
      <c r="D8" s="130" t="n">
        <v>627.8</v>
      </c>
      <c r="E8" s="26" t="n">
        <v>179.7</v>
      </c>
      <c r="F8" s="26"/>
      <c r="G8" s="168"/>
      <c r="H8" s="26" t="n">
        <v>24.11</v>
      </c>
      <c r="I8" s="168"/>
      <c r="J8" s="131" t="n">
        <f aca="false">K8/D8</f>
        <v>0.286237655304237</v>
      </c>
      <c r="K8" s="132" t="n">
        <f aca="false">L8+M8+E8</f>
        <v>179.7</v>
      </c>
      <c r="L8" s="132" t="n">
        <f aca="false">F8*1163</f>
        <v>0</v>
      </c>
      <c r="M8" s="132" t="n">
        <f aca="false">G8*9.5</f>
        <v>0</v>
      </c>
      <c r="N8" s="19"/>
      <c r="O8" s="20"/>
      <c r="P8" s="21"/>
    </row>
    <row r="9" customFormat="false" ht="15" hidden="false" customHeight="false" outlineLevel="0" collapsed="false">
      <c r="A9" s="129" t="n">
        <v>3</v>
      </c>
      <c r="B9" s="91" t="s">
        <v>19</v>
      </c>
      <c r="C9" s="130" t="n">
        <v>48</v>
      </c>
      <c r="D9" s="130" t="n">
        <v>529</v>
      </c>
      <c r="E9" s="26" t="n">
        <v>196.55</v>
      </c>
      <c r="F9" s="168"/>
      <c r="G9" s="26"/>
      <c r="H9" s="26" t="n">
        <v>8.28</v>
      </c>
      <c r="I9" s="168"/>
      <c r="J9" s="131" t="n">
        <f aca="false">K9/D9</f>
        <v>0.371550094517958</v>
      </c>
      <c r="K9" s="132" t="n">
        <f aca="false">L9+M9+E9</f>
        <v>196.55</v>
      </c>
      <c r="L9" s="132" t="n">
        <f aca="false">F9*1163</f>
        <v>0</v>
      </c>
      <c r="M9" s="132" t="n">
        <f aca="false">G9*9.5</f>
        <v>0</v>
      </c>
      <c r="N9" s="19"/>
      <c r="O9" s="20"/>
      <c r="P9" s="21"/>
    </row>
    <row r="10" customFormat="false" ht="15" hidden="false" customHeight="false" outlineLevel="0" collapsed="false">
      <c r="A10" s="129" t="n">
        <v>4</v>
      </c>
      <c r="B10" s="91" t="s">
        <v>20</v>
      </c>
      <c r="C10" s="133" t="n">
        <v>219</v>
      </c>
      <c r="D10" s="130" t="n">
        <v>2020.8</v>
      </c>
      <c r="E10" s="26" t="n">
        <v>3406.65</v>
      </c>
      <c r="F10" s="26"/>
      <c r="G10" s="168"/>
      <c r="H10" s="26" t="n">
        <v>164.73</v>
      </c>
      <c r="I10" s="168"/>
      <c r="J10" s="131" t="n">
        <f aca="false">K10/D10</f>
        <v>1.68579275534442</v>
      </c>
      <c r="K10" s="132" t="n">
        <f aca="false">L10+M10+E10</f>
        <v>3406.65</v>
      </c>
      <c r="L10" s="132" t="n">
        <f aca="false">F10*1163</f>
        <v>0</v>
      </c>
      <c r="M10" s="132" t="n">
        <f aca="false">G10*9.5</f>
        <v>0</v>
      </c>
      <c r="N10" s="19"/>
      <c r="O10" s="20"/>
      <c r="P10" s="21"/>
    </row>
    <row r="11" customFormat="false" ht="15" hidden="false" customHeight="false" outlineLevel="0" collapsed="false">
      <c r="A11" s="129" t="n">
        <v>5</v>
      </c>
      <c r="B11" s="91" t="s">
        <v>21</v>
      </c>
      <c r="C11" s="130" t="n">
        <v>115</v>
      </c>
      <c r="D11" s="130" t="n">
        <v>1993.12</v>
      </c>
      <c r="E11" s="26" t="n">
        <v>453.98</v>
      </c>
      <c r="F11" s="26"/>
      <c r="G11" s="168"/>
      <c r="H11" s="26" t="n">
        <v>7.66</v>
      </c>
      <c r="I11" s="168"/>
      <c r="J11" s="131" t="n">
        <f aca="false">K11/D11</f>
        <v>0.227773540980975</v>
      </c>
      <c r="K11" s="132" t="n">
        <f aca="false">L11+M11+E11</f>
        <v>453.98</v>
      </c>
      <c r="L11" s="132" t="n">
        <f aca="false">F11*1163</f>
        <v>0</v>
      </c>
      <c r="M11" s="132" t="n">
        <f aca="false">G11*9.5</f>
        <v>0</v>
      </c>
      <c r="N11" s="19"/>
      <c r="O11" s="20"/>
      <c r="P11" s="21"/>
    </row>
    <row r="12" customFormat="false" ht="27" hidden="false" customHeight="true" outlineLevel="0" collapsed="false">
      <c r="A12" s="129" t="n">
        <v>6</v>
      </c>
      <c r="B12" s="91" t="s">
        <v>22</v>
      </c>
      <c r="C12" s="130" t="n">
        <v>138</v>
      </c>
      <c r="D12" s="130" t="n">
        <v>868</v>
      </c>
      <c r="E12" s="26" t="n">
        <v>97.71</v>
      </c>
      <c r="F12" s="134"/>
      <c r="G12" s="168"/>
      <c r="H12" s="26" t="n">
        <v>17.51</v>
      </c>
      <c r="I12" s="26"/>
      <c r="J12" s="131" t="n">
        <f aca="false">K12/D12</f>
        <v>0.112569124423963</v>
      </c>
      <c r="K12" s="132" t="n">
        <f aca="false">L12+M12+E12</f>
        <v>97.71</v>
      </c>
      <c r="L12" s="132" t="n">
        <f aca="false">F12*1163</f>
        <v>0</v>
      </c>
      <c r="M12" s="132" t="n">
        <f aca="false">G12*9.5</f>
        <v>0</v>
      </c>
      <c r="N12" s="19"/>
      <c r="O12" s="20"/>
      <c r="P12" s="21"/>
    </row>
    <row r="13" customFormat="false" ht="15" hidden="false" customHeight="false" outlineLevel="0" collapsed="false">
      <c r="A13" s="129" t="n">
        <v>7</v>
      </c>
      <c r="B13" s="91" t="s">
        <v>23</v>
      </c>
      <c r="C13" s="130" t="n">
        <v>156</v>
      </c>
      <c r="D13" s="130" t="n">
        <v>570</v>
      </c>
      <c r="E13" s="26" t="n">
        <v>1946.81</v>
      </c>
      <c r="F13" s="198"/>
      <c r="G13" s="26" t="n">
        <v>190.34</v>
      </c>
      <c r="H13" s="26"/>
      <c r="I13" s="168"/>
      <c r="J13" s="131" t="n">
        <f aca="false">K13/D13</f>
        <v>6.58778947368421</v>
      </c>
      <c r="K13" s="132" t="n">
        <f aca="false">L13+M13+E13</f>
        <v>3755.04</v>
      </c>
      <c r="L13" s="132" t="n">
        <f aca="false">F13*1163</f>
        <v>0</v>
      </c>
      <c r="M13" s="132" t="n">
        <f aca="false">G13*9.5</f>
        <v>1808.23</v>
      </c>
      <c r="N13" s="19"/>
      <c r="O13" s="20"/>
      <c r="P13" s="21"/>
    </row>
    <row r="14" customFormat="false" ht="15" hidden="false" customHeight="false" outlineLevel="0" collapsed="false">
      <c r="A14" s="129" t="n">
        <v>8</v>
      </c>
      <c r="B14" s="91" t="s">
        <v>24</v>
      </c>
      <c r="C14" s="130" t="n">
        <v>322</v>
      </c>
      <c r="D14" s="130" t="n">
        <v>1735</v>
      </c>
      <c r="E14" s="26" t="n">
        <v>130.11</v>
      </c>
      <c r="F14" s="26"/>
      <c r="G14" s="168"/>
      <c r="H14" s="26" t="n">
        <v>11.99</v>
      </c>
      <c r="I14" s="26"/>
      <c r="J14" s="131" t="n">
        <f aca="false">K14/D14</f>
        <v>0.0749913544668588</v>
      </c>
      <c r="K14" s="132" t="n">
        <f aca="false">L14+M14+E14</f>
        <v>130.11</v>
      </c>
      <c r="L14" s="132" t="n">
        <f aca="false">F14*1163</f>
        <v>0</v>
      </c>
      <c r="M14" s="132" t="n">
        <f aca="false">G14*9.5</f>
        <v>0</v>
      </c>
      <c r="N14" s="19"/>
      <c r="O14" s="20"/>
      <c r="P14" s="21"/>
    </row>
    <row r="15" customFormat="false" ht="15" hidden="false" customHeight="false" outlineLevel="0" collapsed="false">
      <c r="A15" s="129" t="n">
        <v>9</v>
      </c>
      <c r="B15" s="91" t="s">
        <v>25</v>
      </c>
      <c r="C15" s="130" t="n">
        <v>360</v>
      </c>
      <c r="D15" s="130" t="n">
        <v>2128.9</v>
      </c>
      <c r="E15" s="26" t="n">
        <v>211.31</v>
      </c>
      <c r="F15" s="134"/>
      <c r="G15" s="190"/>
      <c r="H15" s="26" t="n">
        <v>17.64</v>
      </c>
      <c r="I15" s="26"/>
      <c r="J15" s="131" t="n">
        <f aca="false">K15/D15</f>
        <v>0.0992578326835455</v>
      </c>
      <c r="K15" s="132" t="n">
        <f aca="false">L15+M15+E15</f>
        <v>211.31</v>
      </c>
      <c r="L15" s="132" t="n">
        <f aca="false">F15*1163</f>
        <v>0</v>
      </c>
      <c r="M15" s="132" t="n">
        <f aca="false">G15*9.5</f>
        <v>0</v>
      </c>
      <c r="N15" s="19"/>
      <c r="O15" s="20"/>
      <c r="P15" s="21"/>
    </row>
    <row r="16" customFormat="false" ht="15" hidden="false" customHeight="false" outlineLevel="0" collapsed="false">
      <c r="A16" s="129" t="n">
        <v>10</v>
      </c>
      <c r="B16" s="91" t="s">
        <v>26</v>
      </c>
      <c r="C16" s="130" t="n">
        <v>321</v>
      </c>
      <c r="D16" s="130" t="n">
        <v>1945.9</v>
      </c>
      <c r="E16" s="26" t="n">
        <v>162.25</v>
      </c>
      <c r="F16" s="26"/>
      <c r="G16" s="190"/>
      <c r="H16" s="26" t="n">
        <v>6.83</v>
      </c>
      <c r="I16" s="26" t="n">
        <v>4.37</v>
      </c>
      <c r="J16" s="131" t="n">
        <f aca="false">K16/D16</f>
        <v>0.0833804409270774</v>
      </c>
      <c r="K16" s="132" t="n">
        <f aca="false">L16+M16+E16</f>
        <v>162.25</v>
      </c>
      <c r="L16" s="132" t="n">
        <f aca="false">F16*1163</f>
        <v>0</v>
      </c>
      <c r="M16" s="132" t="n">
        <f aca="false">G16*9.5</f>
        <v>0</v>
      </c>
      <c r="N16" s="19"/>
      <c r="O16" s="20"/>
      <c r="P16" s="21"/>
    </row>
    <row r="17" customFormat="false" ht="15" hidden="false" customHeight="false" outlineLevel="0" collapsed="false">
      <c r="A17" s="129" t="n">
        <v>11</v>
      </c>
      <c r="B17" s="91" t="s">
        <v>27</v>
      </c>
      <c r="C17" s="130" t="n">
        <v>212</v>
      </c>
      <c r="D17" s="130" t="n">
        <v>1060.7</v>
      </c>
      <c r="E17" s="26" t="n">
        <v>114.43</v>
      </c>
      <c r="F17" s="198"/>
      <c r="G17" s="26"/>
      <c r="H17" s="26" t="n">
        <v>8.41</v>
      </c>
      <c r="I17" s="168"/>
      <c r="J17" s="131" t="n">
        <f aca="false">K17/D17</f>
        <v>0.10788158763081</v>
      </c>
      <c r="K17" s="132" t="n">
        <f aca="false">L17+M17+E17</f>
        <v>114.43</v>
      </c>
      <c r="L17" s="132" t="n">
        <f aca="false">F17*1163</f>
        <v>0</v>
      </c>
      <c r="M17" s="132" t="n">
        <f aca="false">G17*9.5</f>
        <v>0</v>
      </c>
      <c r="N17" s="19"/>
      <c r="O17" s="20"/>
      <c r="P17" s="21"/>
    </row>
    <row r="18" customFormat="false" ht="15" hidden="false" customHeight="false" outlineLevel="0" collapsed="false">
      <c r="A18" s="129" t="n">
        <v>12</v>
      </c>
      <c r="B18" s="91" t="s">
        <v>28</v>
      </c>
      <c r="C18" s="130" t="n">
        <v>392</v>
      </c>
      <c r="D18" s="130" t="n">
        <v>1954.8</v>
      </c>
      <c r="E18" s="26" t="n">
        <v>2460.92</v>
      </c>
      <c r="F18" s="134"/>
      <c r="G18" s="168"/>
      <c r="H18" s="26" t="n">
        <v>93.05</v>
      </c>
      <c r="I18" s="26" t="n">
        <v>40.47</v>
      </c>
      <c r="J18" s="131" t="n">
        <f aca="false">K18/D18</f>
        <v>1.25891139758543</v>
      </c>
      <c r="K18" s="132" t="n">
        <f aca="false">L18+M18+E18</f>
        <v>2460.92</v>
      </c>
      <c r="L18" s="132" t="n">
        <f aca="false">F18*1163</f>
        <v>0</v>
      </c>
      <c r="M18" s="132" t="n">
        <f aca="false">G18*9.5</f>
        <v>0</v>
      </c>
      <c r="N18" s="19"/>
      <c r="O18" s="20"/>
      <c r="P18" s="21"/>
    </row>
    <row r="19" customFormat="false" ht="15" hidden="false" customHeight="false" outlineLevel="0" collapsed="false">
      <c r="A19" s="129" t="n">
        <v>13</v>
      </c>
      <c r="B19" s="91" t="s">
        <v>29</v>
      </c>
      <c r="C19" s="130" t="n">
        <v>156</v>
      </c>
      <c r="D19" s="130" t="n">
        <v>951.3</v>
      </c>
      <c r="E19" s="26" t="n">
        <v>492.46</v>
      </c>
      <c r="F19" s="26"/>
      <c r="G19" s="168"/>
      <c r="H19" s="26" t="n">
        <v>10.31</v>
      </c>
      <c r="I19" s="168"/>
      <c r="J19" s="131" t="n">
        <f aca="false">K19/D19</f>
        <v>0.517670556081152</v>
      </c>
      <c r="K19" s="132" t="n">
        <f aca="false">L19+M19+E19</f>
        <v>492.46</v>
      </c>
      <c r="L19" s="132" t="n">
        <f aca="false">F19*1163</f>
        <v>0</v>
      </c>
      <c r="M19" s="132" t="n">
        <f aca="false">G19*9.5</f>
        <v>0</v>
      </c>
      <c r="N19" s="19"/>
      <c r="O19" s="20"/>
      <c r="P19" s="21"/>
    </row>
    <row r="20" customFormat="false" ht="15" hidden="false" customHeight="false" outlineLevel="0" collapsed="false">
      <c r="A20" s="129" t="n">
        <v>14</v>
      </c>
      <c r="B20" s="91" t="s">
        <v>30</v>
      </c>
      <c r="C20" s="130" t="n">
        <v>204</v>
      </c>
      <c r="D20" s="130" t="n">
        <v>1049.12</v>
      </c>
      <c r="E20" s="26" t="n">
        <v>170.53</v>
      </c>
      <c r="F20" s="198"/>
      <c r="G20" s="168"/>
      <c r="H20" s="26" t="n">
        <v>21.49</v>
      </c>
      <c r="I20" s="168"/>
      <c r="J20" s="131" t="n">
        <f aca="false">K20/D20</f>
        <v>0.162545752630776</v>
      </c>
      <c r="K20" s="132" t="n">
        <f aca="false">L20+M20+E20</f>
        <v>170.53</v>
      </c>
      <c r="L20" s="132" t="n">
        <f aca="false">F20*1163</f>
        <v>0</v>
      </c>
      <c r="M20" s="132" t="n">
        <f aca="false">G20*9.5</f>
        <v>0</v>
      </c>
      <c r="N20" s="19"/>
      <c r="O20" s="20"/>
      <c r="P20" s="21"/>
    </row>
    <row r="21" customFormat="false" ht="15" hidden="false" customHeight="false" outlineLevel="0" collapsed="false">
      <c r="A21" s="129" t="n">
        <v>15</v>
      </c>
      <c r="B21" s="91" t="s">
        <v>206</v>
      </c>
      <c r="C21" s="130" t="n">
        <v>350</v>
      </c>
      <c r="D21" s="130" t="n">
        <v>2104.3</v>
      </c>
      <c r="E21" s="26" t="n">
        <v>174.53</v>
      </c>
      <c r="F21" s="134"/>
      <c r="G21" s="168"/>
      <c r="H21" s="26" t="n">
        <v>27.09</v>
      </c>
      <c r="I21" s="26" t="n">
        <v>20</v>
      </c>
      <c r="J21" s="131" t="n">
        <f aca="false">K21/D21</f>
        <v>0.0829396949104215</v>
      </c>
      <c r="K21" s="132" t="n">
        <f aca="false">L21+M21+E21</f>
        <v>174.53</v>
      </c>
      <c r="L21" s="132" t="n">
        <f aca="false">F21*1163</f>
        <v>0</v>
      </c>
      <c r="M21" s="132" t="n">
        <f aca="false">G21*9.5</f>
        <v>0</v>
      </c>
      <c r="N21" s="19"/>
      <c r="O21" s="20"/>
      <c r="P21" s="21"/>
    </row>
    <row r="22" customFormat="false" ht="15" hidden="false" customHeight="false" outlineLevel="0" collapsed="false">
      <c r="A22" s="129" t="n">
        <v>16</v>
      </c>
      <c r="B22" s="91" t="s">
        <v>32</v>
      </c>
      <c r="C22" s="130" t="n">
        <v>347</v>
      </c>
      <c r="D22" s="130" t="n">
        <v>1735</v>
      </c>
      <c r="E22" s="26" t="n">
        <v>284.64</v>
      </c>
      <c r="F22" s="198"/>
      <c r="G22" s="168"/>
      <c r="H22" s="26" t="n">
        <v>31.39</v>
      </c>
      <c r="I22" s="26"/>
      <c r="J22" s="131" t="n">
        <f aca="false">K22/D22</f>
        <v>0.164057636887608</v>
      </c>
      <c r="K22" s="132" t="n">
        <f aca="false">L22+M22+E22</f>
        <v>284.64</v>
      </c>
      <c r="L22" s="132" t="n">
        <f aca="false">F22*1163</f>
        <v>0</v>
      </c>
      <c r="M22" s="132" t="n">
        <f aca="false">G22*9.5</f>
        <v>0</v>
      </c>
      <c r="N22" s="19"/>
      <c r="O22" s="20"/>
      <c r="P22" s="21"/>
    </row>
    <row r="23" customFormat="false" ht="15" hidden="false" customHeight="false" outlineLevel="0" collapsed="false">
      <c r="A23" s="129" t="n">
        <v>17</v>
      </c>
      <c r="B23" s="91" t="s">
        <v>33</v>
      </c>
      <c r="C23" s="130" t="n">
        <v>308</v>
      </c>
      <c r="D23" s="130" t="n">
        <v>1799.2</v>
      </c>
      <c r="E23" s="26" t="n">
        <v>2158.18</v>
      </c>
      <c r="F23" s="26"/>
      <c r="G23" s="168"/>
      <c r="H23" s="26" t="n">
        <v>56.87</v>
      </c>
      <c r="I23" s="74" t="n">
        <v>46.87</v>
      </c>
      <c r="J23" s="131" t="n">
        <f aca="false">K23/D23</f>
        <v>1.19952200978213</v>
      </c>
      <c r="K23" s="132" t="n">
        <f aca="false">L23+M23+E23</f>
        <v>2158.18</v>
      </c>
      <c r="L23" s="132" t="n">
        <f aca="false">F23*1163</f>
        <v>0</v>
      </c>
      <c r="M23" s="132" t="n">
        <f aca="false">G23*9.5</f>
        <v>0</v>
      </c>
      <c r="N23" s="19"/>
      <c r="O23" s="20"/>
      <c r="P23" s="21"/>
    </row>
    <row r="24" customFormat="false" ht="15" hidden="false" customHeight="false" outlineLevel="0" collapsed="false">
      <c r="A24" s="129" t="n">
        <v>18</v>
      </c>
      <c r="B24" s="91" t="s">
        <v>34</v>
      </c>
      <c r="C24" s="130" t="n">
        <v>453</v>
      </c>
      <c r="D24" s="130" t="n">
        <v>2416.8</v>
      </c>
      <c r="E24" s="26" t="n">
        <v>608.5</v>
      </c>
      <c r="F24" s="134"/>
      <c r="G24" s="168"/>
      <c r="H24" s="26" t="n">
        <v>59.14</v>
      </c>
      <c r="I24" s="26" t="n">
        <v>1.69</v>
      </c>
      <c r="J24" s="131" t="n">
        <f aca="false">K24/D24</f>
        <v>0.251779212181397</v>
      </c>
      <c r="K24" s="132" t="n">
        <f aca="false">L24+M24+E24</f>
        <v>608.5</v>
      </c>
      <c r="L24" s="132" t="n">
        <f aca="false">F24*1163</f>
        <v>0</v>
      </c>
      <c r="M24" s="132" t="n">
        <f aca="false">G24*9.5</f>
        <v>0</v>
      </c>
      <c r="N24" s="19"/>
      <c r="O24" s="20"/>
      <c r="P24" s="21"/>
    </row>
    <row r="25" customFormat="false" ht="15" hidden="false" customHeight="false" outlineLevel="0" collapsed="false">
      <c r="A25" s="129" t="n">
        <v>19</v>
      </c>
      <c r="B25" s="91" t="s">
        <v>35</v>
      </c>
      <c r="C25" s="130" t="n">
        <v>306</v>
      </c>
      <c r="D25" s="130" t="n">
        <v>2129.7</v>
      </c>
      <c r="E25" s="26" t="n">
        <v>391.75</v>
      </c>
      <c r="F25" s="26"/>
      <c r="G25" s="168"/>
      <c r="H25" s="26" t="n">
        <v>15.56</v>
      </c>
      <c r="I25" s="26" t="n">
        <v>1.75</v>
      </c>
      <c r="J25" s="131" t="n">
        <f aca="false">K25/D25</f>
        <v>0.183946095694229</v>
      </c>
      <c r="K25" s="132" t="n">
        <f aca="false">L25+M25+E25</f>
        <v>391.75</v>
      </c>
      <c r="L25" s="132" t="n">
        <f aca="false">F25*1163</f>
        <v>0</v>
      </c>
      <c r="M25" s="132" t="n">
        <f aca="false">G25*9.5</f>
        <v>0</v>
      </c>
      <c r="N25" s="19"/>
      <c r="O25" s="20"/>
      <c r="P25" s="21"/>
    </row>
    <row r="26" customFormat="false" ht="15" hidden="false" customHeight="false" outlineLevel="0" collapsed="false">
      <c r="A26" s="129" t="n">
        <v>20</v>
      </c>
      <c r="B26" s="91" t="s">
        <v>36</v>
      </c>
      <c r="C26" s="130" t="n">
        <v>416</v>
      </c>
      <c r="D26" s="130" t="n">
        <v>2416.8</v>
      </c>
      <c r="E26" s="26" t="n">
        <v>192.2</v>
      </c>
      <c r="F26" s="26"/>
      <c r="G26" s="168"/>
      <c r="H26" s="26" t="n">
        <v>43.97</v>
      </c>
      <c r="I26" s="198"/>
      <c r="J26" s="131" t="n">
        <f aca="false">K26/D26</f>
        <v>0.0795266468056935</v>
      </c>
      <c r="K26" s="132" t="n">
        <f aca="false">L26+M26+E26</f>
        <v>192.2</v>
      </c>
      <c r="L26" s="132" t="n">
        <f aca="false">F26*1163</f>
        <v>0</v>
      </c>
      <c r="M26" s="132" t="n">
        <f aca="false">G26*9.5</f>
        <v>0</v>
      </c>
      <c r="N26" s="19"/>
      <c r="O26" s="20"/>
      <c r="P26" s="21"/>
    </row>
    <row r="27" customFormat="false" ht="15" hidden="false" customHeight="false" outlineLevel="0" collapsed="false">
      <c r="A27" s="129" t="n">
        <v>21</v>
      </c>
      <c r="B27" s="91" t="s">
        <v>37</v>
      </c>
      <c r="C27" s="130" t="n">
        <v>386</v>
      </c>
      <c r="D27" s="130" t="n">
        <v>2129.7</v>
      </c>
      <c r="E27" s="26" t="n">
        <v>610.57</v>
      </c>
      <c r="F27" s="134"/>
      <c r="G27" s="168"/>
      <c r="H27" s="26" t="n">
        <v>29.33</v>
      </c>
      <c r="I27" s="26"/>
      <c r="J27" s="131" t="n">
        <f aca="false">K27/D27</f>
        <v>0.286692961449969</v>
      </c>
      <c r="K27" s="132" t="n">
        <f aca="false">L27+M27+E27</f>
        <v>610.57</v>
      </c>
      <c r="L27" s="132" t="n">
        <f aca="false">F27*1163</f>
        <v>0</v>
      </c>
      <c r="M27" s="132" t="n">
        <f aca="false">G27*9.5</f>
        <v>0</v>
      </c>
      <c r="N27" s="19"/>
      <c r="O27" s="20"/>
      <c r="P27" s="21"/>
    </row>
    <row r="28" customFormat="false" ht="15" hidden="false" customHeight="false" outlineLevel="0" collapsed="false">
      <c r="A28" s="129" t="n">
        <v>22</v>
      </c>
      <c r="B28" s="91" t="s">
        <v>38</v>
      </c>
      <c r="C28" s="133" t="n">
        <v>222</v>
      </c>
      <c r="D28" s="130" t="n">
        <v>1803.7</v>
      </c>
      <c r="E28" s="26" t="n">
        <v>280.94</v>
      </c>
      <c r="F28" s="26"/>
      <c r="G28" s="168"/>
      <c r="H28" s="26" t="n">
        <v>38.01</v>
      </c>
      <c r="I28" s="26"/>
      <c r="J28" s="131" t="n">
        <f aca="false">K28/D28</f>
        <v>0.155757609358541</v>
      </c>
      <c r="K28" s="132" t="n">
        <f aca="false">L28+M28+E28</f>
        <v>280.94</v>
      </c>
      <c r="L28" s="132" t="n">
        <f aca="false">F28*1163</f>
        <v>0</v>
      </c>
      <c r="M28" s="132" t="n">
        <f aca="false">G28*9.5</f>
        <v>0</v>
      </c>
      <c r="N28" s="19"/>
      <c r="O28" s="20"/>
      <c r="P28" s="21"/>
    </row>
    <row r="29" customFormat="false" ht="15" hidden="false" customHeight="false" outlineLevel="0" collapsed="false">
      <c r="A29" s="129" t="n">
        <v>23</v>
      </c>
      <c r="B29" s="91" t="s">
        <v>39</v>
      </c>
      <c r="C29" s="130" t="n">
        <v>48</v>
      </c>
      <c r="D29" s="130" t="n">
        <v>530</v>
      </c>
      <c r="E29" s="26" t="n">
        <v>28.57</v>
      </c>
      <c r="F29" s="198"/>
      <c r="G29" s="168"/>
      <c r="H29" s="26" t="n">
        <v>0.9</v>
      </c>
      <c r="I29" s="168"/>
      <c r="J29" s="131" t="n">
        <f aca="false">K29/D29</f>
        <v>0.0539056603773585</v>
      </c>
      <c r="K29" s="132" t="n">
        <f aca="false">L29+M29+E29</f>
        <v>28.57</v>
      </c>
      <c r="L29" s="132" t="n">
        <f aca="false">F29*1163</f>
        <v>0</v>
      </c>
      <c r="M29" s="132" t="n">
        <f aca="false">G29*9.5</f>
        <v>0</v>
      </c>
      <c r="N29" s="19"/>
      <c r="O29" s="20"/>
      <c r="P29" s="21"/>
    </row>
    <row r="30" customFormat="false" ht="15" hidden="false" customHeight="false" outlineLevel="0" collapsed="false">
      <c r="A30" s="129" t="n">
        <v>24</v>
      </c>
      <c r="B30" s="91" t="s">
        <v>40</v>
      </c>
      <c r="C30" s="130" t="n">
        <v>360</v>
      </c>
      <c r="D30" s="130" t="n">
        <v>2274.9</v>
      </c>
      <c r="E30" s="26" t="n">
        <v>285.83</v>
      </c>
      <c r="F30" s="134"/>
      <c r="G30" s="168"/>
      <c r="H30" s="26" t="n">
        <v>15.15</v>
      </c>
      <c r="I30" s="168"/>
      <c r="J30" s="131" t="n">
        <f aca="false">K30/D30</f>
        <v>0.125645083300365</v>
      </c>
      <c r="K30" s="132" t="n">
        <f aca="false">L30+M30+E30</f>
        <v>285.83</v>
      </c>
      <c r="L30" s="132" t="n">
        <f aca="false">F30*1163</f>
        <v>0</v>
      </c>
      <c r="M30" s="132" t="n">
        <f aca="false">G30*9.5</f>
        <v>0</v>
      </c>
      <c r="N30" s="19"/>
      <c r="O30" s="20"/>
      <c r="P30" s="21"/>
    </row>
    <row r="31" customFormat="false" ht="15" hidden="false" customHeight="false" outlineLevel="0" collapsed="false">
      <c r="A31" s="129" t="n">
        <v>25</v>
      </c>
      <c r="B31" s="91" t="s">
        <v>41</v>
      </c>
      <c r="C31" s="130" t="n">
        <v>337</v>
      </c>
      <c r="D31" s="130" t="n">
        <v>1988</v>
      </c>
      <c r="E31" s="26" t="n">
        <v>4088.14</v>
      </c>
      <c r="F31" s="26"/>
      <c r="G31" s="168"/>
      <c r="H31" s="26" t="n">
        <v>227.05</v>
      </c>
      <c r="I31" s="26"/>
      <c r="J31" s="131" t="n">
        <f aca="false">K31/D31</f>
        <v>2.05640845070423</v>
      </c>
      <c r="K31" s="132" t="n">
        <f aca="false">L31+M31+E31</f>
        <v>4088.14</v>
      </c>
      <c r="L31" s="132" t="n">
        <f aca="false">F31*1163</f>
        <v>0</v>
      </c>
      <c r="M31" s="132" t="n">
        <f aca="false">G31*9.5</f>
        <v>0</v>
      </c>
      <c r="N31" s="19"/>
      <c r="O31" s="20"/>
      <c r="P31" s="21"/>
    </row>
    <row r="32" customFormat="false" ht="15" hidden="false" customHeight="false" outlineLevel="0" collapsed="false">
      <c r="A32" s="129" t="n">
        <v>26</v>
      </c>
      <c r="B32" s="91" t="s">
        <v>42</v>
      </c>
      <c r="C32" s="130" t="n">
        <v>209</v>
      </c>
      <c r="D32" s="130" t="n">
        <v>1514.6</v>
      </c>
      <c r="E32" s="26" t="n">
        <v>417.13</v>
      </c>
      <c r="F32" s="26"/>
      <c r="G32" s="168"/>
      <c r="H32" s="26" t="n">
        <v>19.98</v>
      </c>
      <c r="I32" s="168"/>
      <c r="J32" s="131" t="n">
        <f aca="false">K32/D32</f>
        <v>0.2754060478014</v>
      </c>
      <c r="K32" s="132" t="n">
        <f aca="false">L32+M32+E32</f>
        <v>417.13</v>
      </c>
      <c r="L32" s="132" t="n">
        <f aca="false">F32*1163</f>
        <v>0</v>
      </c>
      <c r="M32" s="132" t="n">
        <f aca="false">G32*9.5</f>
        <v>0</v>
      </c>
      <c r="N32" s="19"/>
      <c r="O32" s="20"/>
      <c r="P32" s="21"/>
    </row>
    <row r="33" customFormat="false" ht="15" hidden="false" customHeight="false" outlineLevel="0" collapsed="false">
      <c r="A33" s="129" t="n">
        <v>27</v>
      </c>
      <c r="B33" s="91" t="s">
        <v>43</v>
      </c>
      <c r="C33" s="130" t="n">
        <v>315</v>
      </c>
      <c r="D33" s="130" t="n">
        <v>2129.7</v>
      </c>
      <c r="E33" s="26" t="n">
        <v>129.54</v>
      </c>
      <c r="F33" s="134"/>
      <c r="G33" s="168"/>
      <c r="H33" s="26" t="n">
        <v>24.14</v>
      </c>
      <c r="I33" s="26"/>
      <c r="J33" s="131" t="n">
        <f aca="false">K33/D33</f>
        <v>0.0608254683758276</v>
      </c>
      <c r="K33" s="132" t="n">
        <f aca="false">L33+M33+E33</f>
        <v>129.54</v>
      </c>
      <c r="L33" s="132" t="n">
        <f aca="false">F33*1163</f>
        <v>0</v>
      </c>
      <c r="M33" s="132" t="n">
        <f aca="false">G33*9.5</f>
        <v>0</v>
      </c>
      <c r="N33" s="19"/>
      <c r="O33" s="20"/>
      <c r="P33" s="21"/>
      <c r="S33" s="21"/>
    </row>
    <row r="34" customFormat="false" ht="15" hidden="false" customHeight="false" outlineLevel="0" collapsed="false">
      <c r="A34" s="129" t="n">
        <v>28</v>
      </c>
      <c r="B34" s="91" t="s">
        <v>44</v>
      </c>
      <c r="C34" s="130" t="n">
        <v>307</v>
      </c>
      <c r="D34" s="130" t="n">
        <v>1798.9</v>
      </c>
      <c r="E34" s="26" t="n">
        <v>228.87</v>
      </c>
      <c r="F34" s="26"/>
      <c r="G34" s="168"/>
      <c r="H34" s="26" t="n">
        <v>24.7</v>
      </c>
      <c r="I34" s="168"/>
      <c r="J34" s="131" t="n">
        <f aca="false">K34/D34</f>
        <v>0.127227750291845</v>
      </c>
      <c r="K34" s="132" t="n">
        <f aca="false">L34+M34+E34</f>
        <v>228.87</v>
      </c>
      <c r="L34" s="132" t="n">
        <f aca="false">F34*1163</f>
        <v>0</v>
      </c>
      <c r="M34" s="132" t="n">
        <f aca="false">G34*9.5</f>
        <v>0</v>
      </c>
      <c r="N34" s="19"/>
      <c r="O34" s="20"/>
      <c r="P34" s="21"/>
    </row>
    <row r="35" customFormat="false" ht="15" hidden="false" customHeight="false" outlineLevel="0" collapsed="false">
      <c r="A35" s="129" t="n">
        <v>29</v>
      </c>
      <c r="B35" s="91" t="s">
        <v>45</v>
      </c>
      <c r="C35" s="130" t="n">
        <v>330</v>
      </c>
      <c r="D35" s="130" t="n">
        <v>2389.8</v>
      </c>
      <c r="E35" s="26" t="n">
        <v>226.89</v>
      </c>
      <c r="F35" s="26"/>
      <c r="G35" s="168"/>
      <c r="H35" s="26" t="n">
        <v>0</v>
      </c>
      <c r="I35" s="26"/>
      <c r="J35" s="131" t="n">
        <f aca="false">K35/D35</f>
        <v>0.0949409992467989</v>
      </c>
      <c r="K35" s="132" t="n">
        <f aca="false">L35+M35+E35</f>
        <v>226.89</v>
      </c>
      <c r="L35" s="132" t="n">
        <f aca="false">F35*1163</f>
        <v>0</v>
      </c>
      <c r="M35" s="132" t="n">
        <f aca="false">G35*9.5</f>
        <v>0</v>
      </c>
      <c r="N35" s="19"/>
      <c r="O35" s="20"/>
      <c r="P35" s="21"/>
    </row>
    <row r="36" customFormat="false" ht="15" hidden="false" customHeight="false" outlineLevel="0" collapsed="false">
      <c r="A36" s="129" t="n">
        <v>30</v>
      </c>
      <c r="B36" s="91" t="s">
        <v>46</v>
      </c>
      <c r="C36" s="130" t="n">
        <v>324</v>
      </c>
      <c r="D36" s="130" t="n">
        <v>2274.9</v>
      </c>
      <c r="E36" s="26" t="n">
        <v>131.96</v>
      </c>
      <c r="F36" s="134"/>
      <c r="G36" s="168"/>
      <c r="H36" s="26" t="n">
        <v>22.27</v>
      </c>
      <c r="I36" s="26"/>
      <c r="J36" s="131" t="n">
        <f aca="false">K36/D36</f>
        <v>0.0580069453602356</v>
      </c>
      <c r="K36" s="132" t="n">
        <f aca="false">L36+M36+E36</f>
        <v>131.96</v>
      </c>
      <c r="L36" s="132" t="n">
        <f aca="false">F36*1163</f>
        <v>0</v>
      </c>
      <c r="M36" s="132" t="n">
        <f aca="false">G36*9.5</f>
        <v>0</v>
      </c>
      <c r="N36" s="19"/>
      <c r="O36" s="20"/>
      <c r="P36" s="21"/>
    </row>
    <row r="37" customFormat="false" ht="15" hidden="false" customHeight="false" outlineLevel="0" collapsed="false">
      <c r="A37" s="129" t="n">
        <v>31</v>
      </c>
      <c r="B37" s="91" t="s">
        <v>47</v>
      </c>
      <c r="C37" s="130" t="n">
        <v>124</v>
      </c>
      <c r="D37" s="130" t="n">
        <v>1098.2</v>
      </c>
      <c r="E37" s="26" t="n">
        <v>89.15</v>
      </c>
      <c r="F37" s="26"/>
      <c r="G37" s="168"/>
      <c r="H37" s="26" t="n">
        <v>8</v>
      </c>
      <c r="I37" s="26" t="n">
        <v>1</v>
      </c>
      <c r="J37" s="131" t="n">
        <f aca="false">K37/D37</f>
        <v>0.0811782917501366</v>
      </c>
      <c r="K37" s="132" t="n">
        <f aca="false">L37+M37+E37</f>
        <v>89.15</v>
      </c>
      <c r="L37" s="132" t="n">
        <f aca="false">F37*1163</f>
        <v>0</v>
      </c>
      <c r="M37" s="132" t="n">
        <f aca="false">G37*9.5</f>
        <v>0</v>
      </c>
      <c r="N37" s="19"/>
      <c r="O37" s="20"/>
      <c r="P37" s="21"/>
    </row>
    <row r="38" customFormat="false" ht="15" hidden="false" customHeight="false" outlineLevel="0" collapsed="false">
      <c r="A38" s="129" t="n">
        <v>32</v>
      </c>
      <c r="B38" s="91" t="s">
        <v>48</v>
      </c>
      <c r="C38" s="130" t="n">
        <v>364</v>
      </c>
      <c r="D38" s="130" t="n">
        <v>2103.2</v>
      </c>
      <c r="E38" s="26" t="n">
        <v>3673.7</v>
      </c>
      <c r="F38" s="26"/>
      <c r="G38" s="168"/>
      <c r="H38" s="26" t="n">
        <v>206.74</v>
      </c>
      <c r="I38" s="26" t="n">
        <v>1.75</v>
      </c>
      <c r="J38" s="131" t="n">
        <f aca="false">K38/D38</f>
        <v>1.7467192848992</v>
      </c>
      <c r="K38" s="132" t="n">
        <f aca="false">L38+M38+E38</f>
        <v>3673.7</v>
      </c>
      <c r="L38" s="132" t="n">
        <f aca="false">F38*1163</f>
        <v>0</v>
      </c>
      <c r="M38" s="132" t="n">
        <f aca="false">G38*9.5</f>
        <v>0</v>
      </c>
      <c r="N38" s="19"/>
      <c r="O38" s="20"/>
      <c r="P38" s="21"/>
      <c r="S38" s="28"/>
    </row>
    <row r="39" customFormat="false" ht="15" hidden="false" customHeight="false" outlineLevel="0" collapsed="false">
      <c r="A39" s="129" t="n">
        <v>33</v>
      </c>
      <c r="B39" s="91" t="s">
        <v>49</v>
      </c>
      <c r="C39" s="130" t="n">
        <v>378</v>
      </c>
      <c r="D39" s="130" t="n">
        <v>2104</v>
      </c>
      <c r="E39" s="26" t="n">
        <v>4191.81</v>
      </c>
      <c r="F39" s="134"/>
      <c r="G39" s="168"/>
      <c r="H39" s="26" t="n">
        <v>166.59</v>
      </c>
      <c r="I39" s="26" t="n">
        <v>28.68</v>
      </c>
      <c r="J39" s="131" t="n">
        <f aca="false">K39/D39</f>
        <v>1.99230513307985</v>
      </c>
      <c r="K39" s="132" t="n">
        <f aca="false">L39+M39+E39</f>
        <v>4191.81</v>
      </c>
      <c r="L39" s="132" t="n">
        <f aca="false">F39*1163</f>
        <v>0</v>
      </c>
      <c r="M39" s="132" t="n">
        <f aca="false">G39*9.5</f>
        <v>0</v>
      </c>
      <c r="N39" s="19"/>
      <c r="O39" s="20"/>
      <c r="P39" s="21"/>
    </row>
    <row r="40" customFormat="false" ht="15" hidden="false" customHeight="false" outlineLevel="0" collapsed="false">
      <c r="A40" s="129" t="n">
        <v>34</v>
      </c>
      <c r="B40" s="91" t="s">
        <v>50</v>
      </c>
      <c r="C40" s="130" t="n">
        <v>54</v>
      </c>
      <c r="D40" s="130" t="n">
        <v>1066.2</v>
      </c>
      <c r="E40" s="26" t="n">
        <v>1403.01</v>
      </c>
      <c r="F40" s="26"/>
      <c r="G40" s="168"/>
      <c r="H40" s="168"/>
      <c r="I40" s="168"/>
      <c r="J40" s="131" t="n">
        <f aca="false">K40/D40</f>
        <v>1.31589758019133</v>
      </c>
      <c r="K40" s="132" t="n">
        <f aca="false">L40+M40+E40</f>
        <v>1403.01</v>
      </c>
      <c r="L40" s="132" t="n">
        <f aca="false">F40*1163</f>
        <v>0</v>
      </c>
      <c r="M40" s="132" t="n">
        <f aca="false">G40*9.5</f>
        <v>0</v>
      </c>
      <c r="N40" s="19"/>
      <c r="O40" s="20"/>
      <c r="P40" s="21"/>
      <c r="S40" s="28"/>
    </row>
    <row r="41" customFormat="false" ht="15" hidden="false" customHeight="false" outlineLevel="0" collapsed="false">
      <c r="A41" s="129" t="n">
        <v>35</v>
      </c>
      <c r="B41" s="91" t="s">
        <v>51</v>
      </c>
      <c r="C41" s="130" t="n">
        <v>43</v>
      </c>
      <c r="D41" s="130" t="n">
        <v>550</v>
      </c>
      <c r="E41" s="26" t="n">
        <v>164.07</v>
      </c>
      <c r="F41" s="198"/>
      <c r="G41" s="26"/>
      <c r="H41" s="26" t="n">
        <v>5.12</v>
      </c>
      <c r="I41" s="168"/>
      <c r="J41" s="131" t="n">
        <f aca="false">K41/D41</f>
        <v>0.298309090909091</v>
      </c>
      <c r="K41" s="132" t="n">
        <f aca="false">L41+M41+E41</f>
        <v>164.07</v>
      </c>
      <c r="L41" s="132" t="n">
        <f aca="false">F41*1163</f>
        <v>0</v>
      </c>
      <c r="M41" s="132" t="n">
        <f aca="false">G41*9.5</f>
        <v>0</v>
      </c>
      <c r="N41" s="19"/>
      <c r="O41" s="20"/>
      <c r="P41" s="21"/>
    </row>
    <row r="42" customFormat="false" ht="15" hidden="false" customHeight="false" outlineLevel="0" collapsed="false">
      <c r="A42" s="129" t="n">
        <v>36</v>
      </c>
      <c r="B42" s="91" t="s">
        <v>52</v>
      </c>
      <c r="C42" s="130" t="n">
        <v>382</v>
      </c>
      <c r="D42" s="130" t="n">
        <v>2436.4</v>
      </c>
      <c r="E42" s="26" t="n">
        <v>195.32</v>
      </c>
      <c r="F42" s="134"/>
      <c r="G42" s="168"/>
      <c r="H42" s="26" t="n">
        <v>24.17</v>
      </c>
      <c r="I42" s="26"/>
      <c r="J42" s="131" t="n">
        <f aca="false">K42/D42</f>
        <v>0.0801674601871614</v>
      </c>
      <c r="K42" s="132" t="n">
        <f aca="false">L42+M42+E42</f>
        <v>195.32</v>
      </c>
      <c r="L42" s="132" t="n">
        <f aca="false">F42*1163</f>
        <v>0</v>
      </c>
      <c r="M42" s="132" t="n">
        <f aca="false">G42*9.5</f>
        <v>0</v>
      </c>
      <c r="N42" s="19"/>
      <c r="O42" s="20"/>
      <c r="P42" s="21"/>
    </row>
    <row r="43" customFormat="false" ht="15" hidden="false" customHeight="false" outlineLevel="0" collapsed="false">
      <c r="A43" s="129" t="n">
        <v>37</v>
      </c>
      <c r="B43" s="91" t="s">
        <v>53</v>
      </c>
      <c r="C43" s="130" t="n">
        <v>551</v>
      </c>
      <c r="D43" s="130" t="n">
        <v>2462.1</v>
      </c>
      <c r="E43" s="26" t="n">
        <v>4676.21</v>
      </c>
      <c r="F43" s="26"/>
      <c r="G43" s="168"/>
      <c r="H43" s="26" t="n">
        <v>224.36</v>
      </c>
      <c r="I43" s="26" t="n">
        <v>8.74</v>
      </c>
      <c r="J43" s="131" t="n">
        <f aca="false">K43/D43</f>
        <v>1.89927703992527</v>
      </c>
      <c r="K43" s="132" t="n">
        <f aca="false">L43+M43+E43</f>
        <v>4676.21</v>
      </c>
      <c r="L43" s="132" t="n">
        <f aca="false">F43*1163</f>
        <v>0</v>
      </c>
      <c r="M43" s="132" t="n">
        <f aca="false">G43*9.5</f>
        <v>0</v>
      </c>
      <c r="N43" s="19"/>
      <c r="O43" s="20"/>
      <c r="P43" s="21"/>
    </row>
    <row r="44" customFormat="false" ht="15" hidden="false" customHeight="false" outlineLevel="0" collapsed="false">
      <c r="A44" s="129" t="n">
        <v>38</v>
      </c>
      <c r="B44" s="91" t="s">
        <v>54</v>
      </c>
      <c r="C44" s="130" t="n">
        <v>213</v>
      </c>
      <c r="D44" s="130" t="n">
        <v>2044.3</v>
      </c>
      <c r="E44" s="26" t="n">
        <v>4431.37</v>
      </c>
      <c r="F44" s="26"/>
      <c r="G44" s="168"/>
      <c r="H44" s="74" t="n">
        <v>133.33</v>
      </c>
      <c r="I44" s="26" t="n">
        <v>1.89</v>
      </c>
      <c r="J44" s="131" t="n">
        <f aca="false">K44/D44</f>
        <v>2.16767108545712</v>
      </c>
      <c r="K44" s="132" t="n">
        <f aca="false">L44+M44+E44</f>
        <v>4431.37</v>
      </c>
      <c r="L44" s="132" t="n">
        <f aca="false">F44*1163</f>
        <v>0</v>
      </c>
      <c r="M44" s="132" t="n">
        <f aca="false">G44*9.5</f>
        <v>0</v>
      </c>
      <c r="N44" s="19"/>
      <c r="O44" s="20"/>
      <c r="P44" s="21"/>
    </row>
    <row r="45" customFormat="false" ht="15" hidden="false" customHeight="false" outlineLevel="0" collapsed="false">
      <c r="A45" s="129" t="n">
        <v>39</v>
      </c>
      <c r="B45" s="91" t="s">
        <v>55</v>
      </c>
      <c r="C45" s="130" t="n">
        <v>359</v>
      </c>
      <c r="D45" s="130" t="n">
        <v>2319.2</v>
      </c>
      <c r="E45" s="26" t="n">
        <v>1484.27</v>
      </c>
      <c r="F45" s="134"/>
      <c r="G45" s="168"/>
      <c r="H45" s="26" t="n">
        <v>61.6</v>
      </c>
      <c r="I45" s="74"/>
      <c r="J45" s="131" t="n">
        <f aca="false">K45/D45</f>
        <v>0.639992238703001</v>
      </c>
      <c r="K45" s="132" t="n">
        <f aca="false">L45+M45+E45</f>
        <v>1484.27</v>
      </c>
      <c r="L45" s="132" t="n">
        <f aca="false">F45*1163</f>
        <v>0</v>
      </c>
      <c r="M45" s="132" t="n">
        <f aca="false">G45*9.5</f>
        <v>0</v>
      </c>
      <c r="N45" s="19"/>
      <c r="O45" s="20"/>
      <c r="P45" s="21"/>
    </row>
    <row r="46" customFormat="false" ht="15" hidden="false" customHeight="false" outlineLevel="0" collapsed="false">
      <c r="A46" s="129" t="n">
        <v>40</v>
      </c>
      <c r="B46" s="91" t="s">
        <v>56</v>
      </c>
      <c r="C46" s="130" t="n">
        <v>185</v>
      </c>
      <c r="D46" s="130" t="n">
        <v>1099.3</v>
      </c>
      <c r="E46" s="26" t="n">
        <v>153.54</v>
      </c>
      <c r="F46" s="198"/>
      <c r="G46" s="168"/>
      <c r="H46" s="26" t="n">
        <v>5.8</v>
      </c>
      <c r="I46" s="168"/>
      <c r="J46" s="131" t="n">
        <f aca="false">K46/D46</f>
        <v>0.139670699536068</v>
      </c>
      <c r="K46" s="132" t="n">
        <f aca="false">L46+M46+E46</f>
        <v>153.54</v>
      </c>
      <c r="L46" s="132" t="n">
        <f aca="false">F46*1163</f>
        <v>0</v>
      </c>
      <c r="M46" s="132" t="n">
        <f aca="false">G46*9.5</f>
        <v>0</v>
      </c>
      <c r="N46" s="19"/>
      <c r="O46" s="20"/>
      <c r="P46" s="21"/>
    </row>
    <row r="47" customFormat="false" ht="15" hidden="false" customHeight="false" outlineLevel="0" collapsed="false">
      <c r="A47" s="129" t="n">
        <v>41</v>
      </c>
      <c r="B47" s="91" t="s">
        <v>57</v>
      </c>
      <c r="C47" s="130" t="n">
        <v>307</v>
      </c>
      <c r="D47" s="130" t="n">
        <v>2129.7</v>
      </c>
      <c r="E47" s="26" t="n">
        <v>381.2</v>
      </c>
      <c r="F47" s="26"/>
      <c r="G47" s="168"/>
      <c r="H47" s="26" t="n">
        <v>67.15</v>
      </c>
      <c r="I47" s="26"/>
      <c r="J47" s="131" t="n">
        <f aca="false">K47/D47</f>
        <v>0.17899234633986</v>
      </c>
      <c r="K47" s="132" t="n">
        <f aca="false">L47+M47+E47</f>
        <v>381.2</v>
      </c>
      <c r="L47" s="132" t="n">
        <f aca="false">F47*1163</f>
        <v>0</v>
      </c>
      <c r="M47" s="132" t="n">
        <f aca="false">G47*9.5</f>
        <v>0</v>
      </c>
      <c r="N47" s="19"/>
      <c r="O47" s="20"/>
      <c r="P47" s="21"/>
    </row>
    <row r="48" customFormat="false" ht="15" hidden="false" customHeight="false" outlineLevel="0" collapsed="false">
      <c r="A48" s="129" t="n">
        <v>42</v>
      </c>
      <c r="B48" s="91" t="s">
        <v>58</v>
      </c>
      <c r="C48" s="130" t="n">
        <v>228</v>
      </c>
      <c r="D48" s="130" t="n">
        <v>1413.6</v>
      </c>
      <c r="E48" s="26" t="n">
        <v>276.01</v>
      </c>
      <c r="F48" s="168"/>
      <c r="G48" s="168"/>
      <c r="H48" s="26" t="n">
        <v>30.19</v>
      </c>
      <c r="I48" s="168"/>
      <c r="J48" s="131" t="n">
        <f aca="false">K48/D48</f>
        <v>0.195253254102999</v>
      </c>
      <c r="K48" s="132" t="n">
        <f aca="false">L48+M48+E48</f>
        <v>276.01</v>
      </c>
      <c r="L48" s="132" t="n">
        <f aca="false">F48*1163</f>
        <v>0</v>
      </c>
      <c r="M48" s="132" t="n">
        <f aca="false">G48*9.5</f>
        <v>0</v>
      </c>
      <c r="N48" s="19"/>
      <c r="O48" s="20"/>
      <c r="P48" s="21"/>
    </row>
    <row r="49" customFormat="false" ht="15" hidden="false" customHeight="false" outlineLevel="0" collapsed="false">
      <c r="A49" s="129" t="n">
        <v>43</v>
      </c>
      <c r="B49" s="91" t="s">
        <v>59</v>
      </c>
      <c r="C49" s="130" t="n">
        <v>207</v>
      </c>
      <c r="D49" s="130" t="n">
        <v>896.8</v>
      </c>
      <c r="E49" s="26" t="n">
        <v>149.04</v>
      </c>
      <c r="F49" s="198"/>
      <c r="G49" s="168"/>
      <c r="H49" s="26" t="n">
        <v>7.69</v>
      </c>
      <c r="I49" s="198"/>
      <c r="J49" s="131" t="n">
        <f aca="false">K49/D49</f>
        <v>0.166190900981267</v>
      </c>
      <c r="K49" s="132" t="n">
        <f aca="false">L49+M49+E49</f>
        <v>149.04</v>
      </c>
      <c r="L49" s="132" t="n">
        <f aca="false">F49*1163</f>
        <v>0</v>
      </c>
      <c r="M49" s="132" t="n">
        <f aca="false">G49*9.5</f>
        <v>0</v>
      </c>
      <c r="N49" s="19"/>
      <c r="O49" s="20"/>
      <c r="P49" s="21"/>
    </row>
    <row r="50" customFormat="false" ht="15" hidden="false" customHeight="false" outlineLevel="0" collapsed="false">
      <c r="A50" s="129" t="n">
        <v>44</v>
      </c>
      <c r="B50" s="91" t="s">
        <v>60</v>
      </c>
      <c r="C50" s="130" t="n">
        <v>450</v>
      </c>
      <c r="D50" s="130" t="n">
        <v>2462.18</v>
      </c>
      <c r="E50" s="26" t="n">
        <v>4755.65</v>
      </c>
      <c r="F50" s="26"/>
      <c r="G50" s="168"/>
      <c r="H50" s="26" t="n">
        <v>230.84</v>
      </c>
      <c r="I50" s="74" t="n">
        <v>26.83</v>
      </c>
      <c r="J50" s="131" t="n">
        <f aca="false">K50/D50</f>
        <v>1.93147942067599</v>
      </c>
      <c r="K50" s="132" t="n">
        <f aca="false">L50+M50+E50</f>
        <v>4755.65</v>
      </c>
      <c r="L50" s="132" t="n">
        <f aca="false">F50*1163</f>
        <v>0</v>
      </c>
      <c r="M50" s="132" t="n">
        <f aca="false">G50*9.5</f>
        <v>0</v>
      </c>
      <c r="N50" s="19"/>
      <c r="O50" s="20"/>
      <c r="P50" s="21"/>
    </row>
    <row r="51" customFormat="false" ht="15" hidden="false" customHeight="false" outlineLevel="0" collapsed="false">
      <c r="A51" s="129" t="n">
        <v>45</v>
      </c>
      <c r="B51" s="91" t="s">
        <v>61</v>
      </c>
      <c r="C51" s="130" t="n">
        <v>220</v>
      </c>
      <c r="D51" s="130" t="n">
        <v>1330</v>
      </c>
      <c r="E51" s="26" t="n">
        <v>113.32</v>
      </c>
      <c r="F51" s="168"/>
      <c r="G51" s="168"/>
      <c r="H51" s="26" t="n">
        <v>7.69</v>
      </c>
      <c r="I51" s="168"/>
      <c r="J51" s="131" t="n">
        <f aca="false">K51/D51</f>
        <v>0.085203007518797</v>
      </c>
      <c r="K51" s="132" t="n">
        <f aca="false">L51+M51+E51</f>
        <v>113.32</v>
      </c>
      <c r="L51" s="132" t="n">
        <f aca="false">F51*1163</f>
        <v>0</v>
      </c>
      <c r="M51" s="132" t="n">
        <f aca="false">G51*9.5</f>
        <v>0</v>
      </c>
      <c r="N51" s="19"/>
      <c r="O51" s="20"/>
      <c r="P51" s="21"/>
    </row>
    <row r="52" customFormat="false" ht="15" hidden="false" customHeight="false" outlineLevel="0" collapsed="false">
      <c r="A52" s="129" t="n">
        <v>46</v>
      </c>
      <c r="B52" s="91" t="s">
        <v>62</v>
      </c>
      <c r="C52" s="130" t="n">
        <v>350</v>
      </c>
      <c r="D52" s="130" t="n">
        <v>2831.4</v>
      </c>
      <c r="E52" s="26" t="n">
        <v>364.53</v>
      </c>
      <c r="F52" s="26"/>
      <c r="G52" s="168"/>
      <c r="H52" s="26" t="n">
        <v>24.81</v>
      </c>
      <c r="I52" s="26"/>
      <c r="J52" s="131" t="n">
        <f aca="false">K52/D52</f>
        <v>0.128745496927315</v>
      </c>
      <c r="K52" s="132" t="n">
        <f aca="false">L52+M52+E52</f>
        <v>364.53</v>
      </c>
      <c r="L52" s="132" t="n">
        <f aca="false">F52*1163</f>
        <v>0</v>
      </c>
      <c r="M52" s="132" t="n">
        <f aca="false">G52*9.5</f>
        <v>0</v>
      </c>
      <c r="N52" s="19"/>
      <c r="O52" s="20"/>
      <c r="P52" s="21"/>
    </row>
    <row r="53" customFormat="false" ht="15" hidden="false" customHeight="false" outlineLevel="0" collapsed="false">
      <c r="A53" s="129" t="n">
        <v>47</v>
      </c>
      <c r="B53" s="91" t="s">
        <v>63</v>
      </c>
      <c r="C53" s="130" t="n">
        <v>320</v>
      </c>
      <c r="D53" s="130" t="n">
        <v>1642.5</v>
      </c>
      <c r="E53" s="26" t="n">
        <v>288.91</v>
      </c>
      <c r="F53" s="198"/>
      <c r="G53" s="168"/>
      <c r="H53" s="26" t="n">
        <v>71.15</v>
      </c>
      <c r="I53" s="168"/>
      <c r="J53" s="131" t="n">
        <f aca="false">K53/D53</f>
        <v>0.175896499238965</v>
      </c>
      <c r="K53" s="132" t="n">
        <f aca="false">L53+M53+E53</f>
        <v>288.91</v>
      </c>
      <c r="L53" s="132" t="n">
        <f aca="false">F53*1163</f>
        <v>0</v>
      </c>
      <c r="M53" s="132" t="n">
        <f aca="false">G53*9.5</f>
        <v>0</v>
      </c>
      <c r="N53" s="19"/>
      <c r="O53" s="20"/>
      <c r="P53" s="21"/>
    </row>
    <row r="54" customFormat="false" ht="15" hidden="false" customHeight="false" outlineLevel="0" collapsed="false">
      <c r="A54" s="129" t="n">
        <v>48</v>
      </c>
      <c r="B54" s="91" t="s">
        <v>64</v>
      </c>
      <c r="C54" s="130" t="n">
        <v>464</v>
      </c>
      <c r="D54" s="130" t="n">
        <v>2437.4</v>
      </c>
      <c r="E54" s="26" t="n">
        <v>456.79</v>
      </c>
      <c r="F54" s="168"/>
      <c r="G54" s="168"/>
      <c r="H54" s="26" t="n">
        <v>41.57</v>
      </c>
      <c r="I54" s="26"/>
      <c r="J54" s="131" t="n">
        <f aca="false">K54/D54</f>
        <v>0.18740871420366</v>
      </c>
      <c r="K54" s="132" t="n">
        <f aca="false">L54+M54+E54</f>
        <v>456.79</v>
      </c>
      <c r="L54" s="132" t="n">
        <f aca="false">F54*1163</f>
        <v>0</v>
      </c>
      <c r="M54" s="132" t="n">
        <f aca="false">G54*9.5</f>
        <v>0</v>
      </c>
      <c r="N54" s="19"/>
      <c r="O54" s="20"/>
      <c r="P54" s="21"/>
    </row>
    <row r="55" customFormat="false" ht="15" hidden="false" customHeight="false" outlineLevel="0" collapsed="false">
      <c r="A55" s="129" t="n">
        <v>49</v>
      </c>
      <c r="B55" s="91" t="s">
        <v>65</v>
      </c>
      <c r="C55" s="130" t="n">
        <v>117</v>
      </c>
      <c r="D55" s="130" t="n">
        <v>966</v>
      </c>
      <c r="E55" s="26" t="n">
        <v>303.05</v>
      </c>
      <c r="F55" s="26"/>
      <c r="G55" s="168"/>
      <c r="H55" s="172"/>
      <c r="I55" s="168"/>
      <c r="J55" s="131" t="n">
        <f aca="false">K55/D55</f>
        <v>0.31371635610766</v>
      </c>
      <c r="K55" s="132" t="n">
        <f aca="false">L55+M55+E55</f>
        <v>303.05</v>
      </c>
      <c r="L55" s="132" t="n">
        <f aca="false">F55*1163</f>
        <v>0</v>
      </c>
      <c r="M55" s="132" t="n">
        <f aca="false">G55*9.5</f>
        <v>0</v>
      </c>
      <c r="N55" s="19"/>
      <c r="O55" s="20"/>
      <c r="P55" s="21"/>
    </row>
    <row r="56" customFormat="false" ht="15" hidden="false" customHeight="false" outlineLevel="0" collapsed="false">
      <c r="A56" s="137"/>
      <c r="B56" s="138" t="s">
        <v>66</v>
      </c>
      <c r="C56" s="139" t="n">
        <f aca="false">SUM(C7:C55)</f>
        <v>13220</v>
      </c>
      <c r="D56" s="139" t="n">
        <f aca="false">SUM(D7:D55)</f>
        <v>82573.62</v>
      </c>
      <c r="E56" s="140" t="n">
        <f aca="false">SUM(E7:E55)</f>
        <v>47893.7</v>
      </c>
      <c r="F56" s="140" t="n">
        <f aca="false">SUM(F7:F55)</f>
        <v>0</v>
      </c>
      <c r="G56" s="140" t="n">
        <f aca="false">SUM(G7:G55)</f>
        <v>190.34</v>
      </c>
      <c r="H56" s="140" t="n">
        <f aca="false">SUM(H7:H55)</f>
        <v>2346.27</v>
      </c>
      <c r="I56" s="140" t="n">
        <f aca="false">SUM(I7:I55)</f>
        <v>184.04</v>
      </c>
      <c r="J56" s="141"/>
      <c r="K56" s="142"/>
      <c r="L56" s="142"/>
      <c r="M56" s="142"/>
      <c r="N56" s="19"/>
      <c r="O56" s="20"/>
      <c r="P56" s="21"/>
    </row>
    <row r="57" customFormat="false" ht="15" hidden="false" customHeight="false" outlineLevel="0" collapsed="false">
      <c r="A57" s="143"/>
      <c r="B57" s="138" t="s">
        <v>67</v>
      </c>
      <c r="C57" s="139"/>
      <c r="D57" s="139"/>
      <c r="E57" s="140"/>
      <c r="F57" s="140"/>
      <c r="G57" s="140"/>
      <c r="H57" s="140"/>
      <c r="I57" s="140"/>
      <c r="J57" s="144" t="n">
        <f aca="false">SUM(J7:J55)/49</f>
        <v>0.628939535405251</v>
      </c>
      <c r="K57" s="142"/>
      <c r="L57" s="142"/>
      <c r="M57" s="142"/>
      <c r="N57" s="19"/>
      <c r="O57" s="20"/>
      <c r="P57" s="21"/>
    </row>
    <row r="58" customFormat="false" ht="15" hidden="false" customHeight="false" outlineLevel="0" collapsed="false">
      <c r="A58" s="125"/>
      <c r="B58" s="125"/>
      <c r="C58" s="125"/>
      <c r="D58" s="125"/>
      <c r="E58" s="124"/>
      <c r="F58" s="124"/>
      <c r="G58" s="124"/>
      <c r="H58" s="124"/>
      <c r="I58" s="124"/>
      <c r="J58" s="124"/>
      <c r="K58" s="124"/>
      <c r="L58" s="124"/>
      <c r="M58" s="124"/>
      <c r="N58" s="19"/>
      <c r="O58" s="20"/>
      <c r="P58" s="21"/>
    </row>
    <row r="59" customFormat="false" ht="15" hidden="false" customHeight="false" outlineLevel="0" collapsed="false">
      <c r="A59" s="125"/>
      <c r="B59" s="125"/>
      <c r="C59" s="125"/>
      <c r="D59" s="125"/>
      <c r="E59" s="124"/>
      <c r="F59" s="124"/>
      <c r="G59" s="124"/>
      <c r="H59" s="124"/>
      <c r="I59" s="124"/>
      <c r="J59" s="124"/>
      <c r="K59" s="124"/>
      <c r="L59" s="124"/>
      <c r="M59" s="124"/>
      <c r="N59" s="19"/>
      <c r="O59" s="20"/>
      <c r="P59" s="21"/>
    </row>
    <row r="60" customFormat="false" ht="13.5" hidden="false" customHeight="true" outlineLevel="0" collapsed="false">
      <c r="A60" s="126" t="s">
        <v>1</v>
      </c>
      <c r="B60" s="127" t="s">
        <v>2</v>
      </c>
      <c r="C60" s="127" t="s">
        <v>3</v>
      </c>
      <c r="D60" s="127" t="s">
        <v>4</v>
      </c>
      <c r="E60" s="126" t="s">
        <v>5</v>
      </c>
      <c r="F60" s="126"/>
      <c r="G60" s="126"/>
      <c r="H60" s="126"/>
      <c r="I60" s="126"/>
      <c r="J60" s="127" t="s">
        <v>6</v>
      </c>
      <c r="K60" s="127" t="s">
        <v>7</v>
      </c>
      <c r="L60" s="127"/>
      <c r="M60" s="127"/>
      <c r="N60" s="19"/>
      <c r="O60" s="20"/>
      <c r="P60" s="21"/>
    </row>
    <row r="61" customFormat="false" ht="35.05" hidden="false" customHeight="false" outlineLevel="0" collapsed="false">
      <c r="A61" s="126"/>
      <c r="B61" s="127"/>
      <c r="C61" s="127"/>
      <c r="D61" s="127"/>
      <c r="E61" s="126" t="s">
        <v>8</v>
      </c>
      <c r="F61" s="126" t="s">
        <v>9</v>
      </c>
      <c r="G61" s="126" t="s">
        <v>10</v>
      </c>
      <c r="H61" s="126" t="s">
        <v>11</v>
      </c>
      <c r="I61" s="126" t="s">
        <v>12</v>
      </c>
      <c r="J61" s="127"/>
      <c r="K61" s="127" t="s">
        <v>13</v>
      </c>
      <c r="L61" s="127" t="s">
        <v>14</v>
      </c>
      <c r="M61" s="127" t="s">
        <v>15</v>
      </c>
      <c r="N61" s="19"/>
      <c r="O61" s="20"/>
      <c r="P61" s="21"/>
    </row>
    <row r="62" customFormat="false" ht="13.5" hidden="false" customHeight="true" outlineLevel="0" collapsed="false">
      <c r="A62" s="128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9"/>
      <c r="O62" s="20"/>
      <c r="P62" s="21"/>
      <c r="Q62" s="1"/>
      <c r="R62" s="1"/>
      <c r="S62" s="1"/>
    </row>
    <row r="63" customFormat="false" ht="15" hidden="false" customHeight="false" outlineLevel="0" collapsed="false">
      <c r="A63" s="129" t="n">
        <v>1</v>
      </c>
      <c r="B63" s="91" t="s">
        <v>69</v>
      </c>
      <c r="C63" s="130" t="n">
        <v>334</v>
      </c>
      <c r="D63" s="130" t="n">
        <v>495</v>
      </c>
      <c r="E63" s="26" t="n">
        <v>94.35</v>
      </c>
      <c r="F63" s="168"/>
      <c r="G63" s="26"/>
      <c r="H63" s="26" t="n">
        <v>3.71</v>
      </c>
      <c r="I63" s="168"/>
      <c r="J63" s="131" t="n">
        <f aca="false">K63/D63</f>
        <v>0.190606060606061</v>
      </c>
      <c r="K63" s="132" t="n">
        <f aca="false">L63+M63+E63</f>
        <v>94.35</v>
      </c>
      <c r="L63" s="132" t="n">
        <f aca="false">F63*1163</f>
        <v>0</v>
      </c>
      <c r="M63" s="132" t="n">
        <f aca="false">G63*9.5</f>
        <v>0</v>
      </c>
      <c r="N63" s="19"/>
      <c r="O63" s="20"/>
      <c r="P63" s="21"/>
    </row>
    <row r="64" customFormat="false" ht="27.75" hidden="false" customHeight="true" outlineLevel="0" collapsed="false">
      <c r="A64" s="129" t="n">
        <v>2</v>
      </c>
      <c r="B64" s="91" t="s">
        <v>70</v>
      </c>
      <c r="C64" s="130" t="n">
        <v>110</v>
      </c>
      <c r="D64" s="130" t="n">
        <v>526.3</v>
      </c>
      <c r="E64" s="26" t="n">
        <v>1576.65</v>
      </c>
      <c r="F64" s="26"/>
      <c r="G64" s="168"/>
      <c r="H64" s="26" t="n">
        <v>21.86</v>
      </c>
      <c r="I64" s="168"/>
      <c r="J64" s="131" t="n">
        <f aca="false">K64/D64</f>
        <v>2.99572487174615</v>
      </c>
      <c r="K64" s="132" t="n">
        <f aca="false">L64+M64+E64</f>
        <v>1576.65</v>
      </c>
      <c r="L64" s="132" t="n">
        <f aca="false">F64*1163</f>
        <v>0</v>
      </c>
      <c r="M64" s="132" t="n">
        <f aca="false">G64*9.5</f>
        <v>0</v>
      </c>
      <c r="N64" s="19"/>
      <c r="O64" s="20"/>
      <c r="P64" s="21"/>
    </row>
    <row r="65" customFormat="false" ht="15" hidden="false" customHeight="false" outlineLevel="0" collapsed="false">
      <c r="A65" s="129" t="n">
        <v>3</v>
      </c>
      <c r="B65" s="91" t="s">
        <v>71</v>
      </c>
      <c r="C65" s="130" t="n">
        <v>601</v>
      </c>
      <c r="D65" s="130" t="n">
        <v>1812.7</v>
      </c>
      <c r="E65" s="26" t="n">
        <v>182.91</v>
      </c>
      <c r="F65" s="26"/>
      <c r="G65" s="168"/>
      <c r="H65" s="26" t="n">
        <v>2.91</v>
      </c>
      <c r="I65" s="168"/>
      <c r="J65" s="131" t="n">
        <f aca="false">K65/D65</f>
        <v>0.100904727754179</v>
      </c>
      <c r="K65" s="132" t="n">
        <f aca="false">L65+M65+E65</f>
        <v>182.91</v>
      </c>
      <c r="L65" s="132" t="n">
        <f aca="false">F65*1163</f>
        <v>0</v>
      </c>
      <c r="M65" s="132" t="n">
        <f aca="false">G65*9.5</f>
        <v>0</v>
      </c>
      <c r="N65" s="19"/>
      <c r="O65" s="20"/>
      <c r="P65" s="21"/>
    </row>
    <row r="66" customFormat="false" ht="15" hidden="false" customHeight="false" outlineLevel="0" collapsed="false">
      <c r="A66" s="129" t="n">
        <v>4</v>
      </c>
      <c r="B66" s="91" t="s">
        <v>72</v>
      </c>
      <c r="C66" s="130" t="n">
        <v>999</v>
      </c>
      <c r="D66" s="130" t="n">
        <v>4097.4</v>
      </c>
      <c r="E66" s="26" t="n">
        <v>363.39</v>
      </c>
      <c r="F66" s="168"/>
      <c r="G66" s="168"/>
      <c r="H66" s="26" t="n">
        <v>36.23</v>
      </c>
      <c r="I66" s="168"/>
      <c r="J66" s="131" t="n">
        <f aca="false">K66/D66</f>
        <v>0.0886879484551179</v>
      </c>
      <c r="K66" s="132" t="n">
        <f aca="false">L66+M66+E66</f>
        <v>363.39</v>
      </c>
      <c r="L66" s="132" t="n">
        <f aca="false">F66*1163</f>
        <v>0</v>
      </c>
      <c r="M66" s="132" t="n">
        <f aca="false">G66*9.5</f>
        <v>0</v>
      </c>
      <c r="N66" s="19"/>
      <c r="O66" s="20"/>
      <c r="P66" s="21"/>
    </row>
    <row r="67" customFormat="false" ht="24" hidden="false" customHeight="true" outlineLevel="0" collapsed="false">
      <c r="A67" s="129" t="n">
        <v>5</v>
      </c>
      <c r="B67" s="91" t="s">
        <v>73</v>
      </c>
      <c r="C67" s="130" t="n">
        <v>687</v>
      </c>
      <c r="D67" s="130" t="n">
        <v>2717.99</v>
      </c>
      <c r="E67" s="26" t="n">
        <v>201.3</v>
      </c>
      <c r="F67" s="26"/>
      <c r="G67" s="168"/>
      <c r="H67" s="26" t="n">
        <v>10.34</v>
      </c>
      <c r="I67" s="168"/>
      <c r="J67" s="131" t="n">
        <f aca="false">K67/D67</f>
        <v>0.0740620826419523</v>
      </c>
      <c r="K67" s="132" t="n">
        <f aca="false">L67+M67+E67</f>
        <v>201.3</v>
      </c>
      <c r="L67" s="132" t="n">
        <f aca="false">F67*1163</f>
        <v>0</v>
      </c>
      <c r="M67" s="132" t="n">
        <f aca="false">G67*9.5</f>
        <v>0</v>
      </c>
      <c r="N67" s="19"/>
      <c r="O67" s="20"/>
      <c r="P67" s="21"/>
    </row>
    <row r="68" customFormat="false" ht="15" hidden="false" customHeight="false" outlineLevel="0" collapsed="false">
      <c r="A68" s="129" t="n">
        <v>6</v>
      </c>
      <c r="B68" s="91" t="s">
        <v>74</v>
      </c>
      <c r="C68" s="130" t="n">
        <v>26</v>
      </c>
      <c r="D68" s="130" t="n">
        <v>455.1</v>
      </c>
      <c r="E68" s="26" t="n">
        <v>162.26</v>
      </c>
      <c r="F68" s="198"/>
      <c r="G68" s="168"/>
      <c r="H68" s="26" t="n">
        <v>4.64</v>
      </c>
      <c r="I68" s="168"/>
      <c r="J68" s="131" t="n">
        <f aca="false">K68/D68</f>
        <v>0.356537024829708</v>
      </c>
      <c r="K68" s="132" t="n">
        <f aca="false">L68+M68+E68</f>
        <v>162.26</v>
      </c>
      <c r="L68" s="132" t="n">
        <f aca="false">F68*1163</f>
        <v>0</v>
      </c>
      <c r="M68" s="132" t="n">
        <f aca="false">G68*9.5</f>
        <v>0</v>
      </c>
      <c r="N68" s="19"/>
      <c r="O68" s="20"/>
      <c r="P68" s="21"/>
    </row>
    <row r="69" customFormat="false" ht="15" hidden="false" customHeight="false" outlineLevel="0" collapsed="false">
      <c r="A69" s="129" t="n">
        <v>7</v>
      </c>
      <c r="B69" s="91" t="s">
        <v>75</v>
      </c>
      <c r="C69" s="130" t="n">
        <v>788</v>
      </c>
      <c r="D69" s="130" t="n">
        <v>6353.7</v>
      </c>
      <c r="E69" s="26" t="n">
        <v>1149.81</v>
      </c>
      <c r="F69" s="134"/>
      <c r="G69" s="168"/>
      <c r="H69" s="26" t="n">
        <v>77.33</v>
      </c>
      <c r="I69" s="26" t="n">
        <v>111.51</v>
      </c>
      <c r="J69" s="131" t="n">
        <f aca="false">K69/D69</f>
        <v>0.180966995608858</v>
      </c>
      <c r="K69" s="132" t="n">
        <f aca="false">L69+M69+E69</f>
        <v>1149.81</v>
      </c>
      <c r="L69" s="132" t="n">
        <f aca="false">F69*1163</f>
        <v>0</v>
      </c>
      <c r="M69" s="132" t="n">
        <f aca="false">G69*9.5</f>
        <v>0</v>
      </c>
      <c r="N69" s="19"/>
      <c r="O69" s="20"/>
      <c r="P69" s="21"/>
    </row>
    <row r="70" customFormat="false" ht="15" hidden="false" customHeight="false" outlineLevel="0" collapsed="false">
      <c r="A70" s="129" t="n">
        <v>8</v>
      </c>
      <c r="B70" s="91" t="s">
        <v>76</v>
      </c>
      <c r="C70" s="130" t="n">
        <v>1001</v>
      </c>
      <c r="D70" s="130" t="n">
        <v>5467</v>
      </c>
      <c r="E70" s="26" t="n">
        <v>542.19</v>
      </c>
      <c r="F70" s="26"/>
      <c r="G70" s="168"/>
      <c r="H70" s="26" t="n">
        <v>13.5</v>
      </c>
      <c r="I70" s="26"/>
      <c r="J70" s="131" t="n">
        <f aca="false">K70/D70</f>
        <v>0.0991750503018109</v>
      </c>
      <c r="K70" s="132" t="n">
        <f aca="false">L70+M70+E70</f>
        <v>542.19</v>
      </c>
      <c r="L70" s="132" t="n">
        <f aca="false">F70*1163</f>
        <v>0</v>
      </c>
      <c r="M70" s="132" t="n">
        <f aca="false">G70*9.5</f>
        <v>0</v>
      </c>
      <c r="N70" s="19"/>
      <c r="O70" s="20"/>
      <c r="P70" s="21"/>
    </row>
    <row r="71" customFormat="false" ht="15" hidden="false" customHeight="false" outlineLevel="0" collapsed="false">
      <c r="A71" s="129" t="n">
        <v>9</v>
      </c>
      <c r="B71" s="91" t="s">
        <v>77</v>
      </c>
      <c r="C71" s="130" t="n">
        <v>417</v>
      </c>
      <c r="D71" s="130" t="n">
        <v>2305.1</v>
      </c>
      <c r="E71" s="26" t="n">
        <v>158.3</v>
      </c>
      <c r="F71" s="198"/>
      <c r="G71" s="168"/>
      <c r="H71" s="26" t="n">
        <v>4.98</v>
      </c>
      <c r="I71" s="168"/>
      <c r="J71" s="131" t="n">
        <f aca="false">K71/D71</f>
        <v>0.068673810246844</v>
      </c>
      <c r="K71" s="132" t="n">
        <f aca="false">L71+M71+E71</f>
        <v>158.3</v>
      </c>
      <c r="L71" s="132" t="n">
        <f aca="false">F71*1163</f>
        <v>0</v>
      </c>
      <c r="M71" s="132" t="n">
        <f aca="false">G71*9.5</f>
        <v>0</v>
      </c>
      <c r="N71" s="19"/>
      <c r="O71" s="20"/>
      <c r="P71" s="21"/>
    </row>
    <row r="72" customFormat="false" ht="15" hidden="false" customHeight="false" outlineLevel="0" collapsed="false">
      <c r="A72" s="129" t="n">
        <v>10</v>
      </c>
      <c r="B72" s="91" t="s">
        <v>78</v>
      </c>
      <c r="C72" s="130" t="n">
        <v>819</v>
      </c>
      <c r="D72" s="130" t="n">
        <v>3510</v>
      </c>
      <c r="E72" s="26" t="n">
        <v>458.49</v>
      </c>
      <c r="F72" s="168"/>
      <c r="G72" s="26"/>
      <c r="H72" s="26" t="n">
        <v>10.24</v>
      </c>
      <c r="I72" s="168"/>
      <c r="J72" s="131" t="n">
        <f aca="false">K72/D72</f>
        <v>0.130623931623932</v>
      </c>
      <c r="K72" s="132" t="n">
        <f aca="false">L72+M72+E72</f>
        <v>458.49</v>
      </c>
      <c r="L72" s="132" t="n">
        <f aca="false">F72*1163</f>
        <v>0</v>
      </c>
      <c r="M72" s="132" t="n">
        <f aca="false">G72*9.5</f>
        <v>0</v>
      </c>
      <c r="N72" s="19"/>
      <c r="O72" s="20"/>
      <c r="P72" s="21"/>
    </row>
    <row r="73" customFormat="false" ht="15" hidden="false" customHeight="false" outlineLevel="0" collapsed="false">
      <c r="A73" s="129" t="n">
        <v>11</v>
      </c>
      <c r="B73" s="91" t="s">
        <v>79</v>
      </c>
      <c r="C73" s="130" t="n">
        <v>282</v>
      </c>
      <c r="D73" s="130" t="n">
        <v>3225</v>
      </c>
      <c r="E73" s="26" t="n">
        <v>462.18</v>
      </c>
      <c r="F73" s="26"/>
      <c r="G73" s="172"/>
      <c r="H73" s="26" t="n">
        <v>28.63</v>
      </c>
      <c r="I73" s="168"/>
      <c r="J73" s="131" t="n">
        <f aca="false">K73/D73</f>
        <v>0.143311627906977</v>
      </c>
      <c r="K73" s="132" t="n">
        <f aca="false">L73+M73+E73</f>
        <v>462.18</v>
      </c>
      <c r="L73" s="132" t="n">
        <f aca="false">F73*1163</f>
        <v>0</v>
      </c>
      <c r="M73" s="132" t="n">
        <f aca="false">G73*9.5</f>
        <v>0</v>
      </c>
      <c r="N73" s="19"/>
      <c r="O73" s="20"/>
      <c r="P73" s="21"/>
    </row>
    <row r="74" customFormat="false" ht="15" hidden="false" customHeight="false" outlineLevel="0" collapsed="false">
      <c r="A74" s="129" t="n">
        <v>12</v>
      </c>
      <c r="B74" s="91" t="s">
        <v>80</v>
      </c>
      <c r="C74" s="130" t="n">
        <v>859</v>
      </c>
      <c r="D74" s="130" t="n">
        <v>3975.1</v>
      </c>
      <c r="E74" s="26" t="n">
        <v>323.61</v>
      </c>
      <c r="F74" s="26"/>
      <c r="G74" s="168"/>
      <c r="H74" s="26" t="n">
        <v>23.5</v>
      </c>
      <c r="I74" s="168"/>
      <c r="J74" s="131" t="n">
        <f aca="false">K74/D74</f>
        <v>0.0814092727226988</v>
      </c>
      <c r="K74" s="132" t="n">
        <f aca="false">L74+M74+E74</f>
        <v>323.61</v>
      </c>
      <c r="L74" s="132" t="n">
        <f aca="false">F74*1163</f>
        <v>0</v>
      </c>
      <c r="M74" s="132" t="n">
        <f aca="false">G74*9.5</f>
        <v>0</v>
      </c>
      <c r="N74" s="19"/>
      <c r="O74" s="20"/>
      <c r="P74" s="21"/>
    </row>
    <row r="75" customFormat="false" ht="15" hidden="false" customHeight="false" outlineLevel="0" collapsed="false">
      <c r="A75" s="129" t="n">
        <v>13</v>
      </c>
      <c r="B75" s="91" t="s">
        <v>81</v>
      </c>
      <c r="C75" s="130" t="n">
        <v>1502</v>
      </c>
      <c r="D75" s="130" t="n">
        <v>5543.9</v>
      </c>
      <c r="E75" s="26" t="n">
        <v>423.72</v>
      </c>
      <c r="F75" s="134"/>
      <c r="G75" s="168"/>
      <c r="H75" s="26" t="n">
        <v>10.46</v>
      </c>
      <c r="I75" s="168"/>
      <c r="J75" s="131" t="n">
        <f aca="false">K75/D75</f>
        <v>0.0764299500351738</v>
      </c>
      <c r="K75" s="132" t="n">
        <f aca="false">L75+M75+E75</f>
        <v>423.72</v>
      </c>
      <c r="L75" s="132" t="n">
        <f aca="false">F75*1163</f>
        <v>0</v>
      </c>
      <c r="M75" s="132" t="n">
        <f aca="false">G75*9.5</f>
        <v>0</v>
      </c>
      <c r="N75" s="19"/>
      <c r="O75" s="20"/>
      <c r="P75" s="21"/>
    </row>
    <row r="76" customFormat="false" ht="15" hidden="false" customHeight="false" outlineLevel="0" collapsed="false">
      <c r="A76" s="129" t="n">
        <v>14</v>
      </c>
      <c r="B76" s="91" t="s">
        <v>82</v>
      </c>
      <c r="C76" s="130" t="n">
        <v>160</v>
      </c>
      <c r="D76" s="130" t="n">
        <v>1310</v>
      </c>
      <c r="E76" s="26" t="n">
        <v>80.69</v>
      </c>
      <c r="F76" s="198"/>
      <c r="G76" s="26"/>
      <c r="H76" s="134" t="n">
        <v>1.06</v>
      </c>
      <c r="I76" s="168"/>
      <c r="J76" s="131" t="n">
        <f aca="false">K76/D76</f>
        <v>0.0615954198473282</v>
      </c>
      <c r="K76" s="132" t="n">
        <f aca="false">L76+M76+E76</f>
        <v>80.69</v>
      </c>
      <c r="L76" s="132" t="n">
        <f aca="false">F76*1163</f>
        <v>0</v>
      </c>
      <c r="M76" s="132" t="n">
        <f aca="false">G76*9.5</f>
        <v>0</v>
      </c>
      <c r="N76" s="19"/>
      <c r="O76" s="20"/>
      <c r="P76" s="21"/>
    </row>
    <row r="77" customFormat="false" ht="15.75" hidden="false" customHeight="true" outlineLevel="0" collapsed="false">
      <c r="A77" s="129" t="n">
        <v>15</v>
      </c>
      <c r="B77" s="91" t="s">
        <v>83</v>
      </c>
      <c r="C77" s="130" t="n">
        <v>483</v>
      </c>
      <c r="D77" s="130" t="n">
        <v>3135</v>
      </c>
      <c r="E77" s="26" t="n">
        <v>292.82</v>
      </c>
      <c r="F77" s="198"/>
      <c r="G77" s="172"/>
      <c r="H77" s="26" t="n">
        <v>55.31</v>
      </c>
      <c r="I77" s="168"/>
      <c r="J77" s="131" t="n">
        <f aca="false">K77/D77</f>
        <v>0.0934035087719298</v>
      </c>
      <c r="K77" s="132" t="n">
        <f aca="false">L77+M77+E77</f>
        <v>292.82</v>
      </c>
      <c r="L77" s="132" t="n">
        <f aca="false">F77*1163</f>
        <v>0</v>
      </c>
      <c r="M77" s="132" t="n">
        <f aca="false">G77*9.5</f>
        <v>0</v>
      </c>
      <c r="N77" s="19"/>
      <c r="O77" s="20"/>
      <c r="P77" s="21"/>
    </row>
    <row r="78" customFormat="false" ht="15" hidden="false" customHeight="false" outlineLevel="0" collapsed="false">
      <c r="A78" s="129" t="n">
        <v>16</v>
      </c>
      <c r="B78" s="91" t="s">
        <v>84</v>
      </c>
      <c r="C78" s="130" t="n">
        <v>550</v>
      </c>
      <c r="D78" s="130" t="n">
        <v>1626.9</v>
      </c>
      <c r="E78" s="26" t="n">
        <v>613.4</v>
      </c>
      <c r="F78" s="168"/>
      <c r="G78" s="26"/>
      <c r="H78" s="134" t="n">
        <v>8.85</v>
      </c>
      <c r="I78" s="168"/>
      <c r="J78" s="131" t="n">
        <f aca="false">K78/D78</f>
        <v>0.377036080890036</v>
      </c>
      <c r="K78" s="132" t="n">
        <f aca="false">L78+M78+E78</f>
        <v>613.4</v>
      </c>
      <c r="L78" s="132" t="n">
        <f aca="false">F78*1163</f>
        <v>0</v>
      </c>
      <c r="M78" s="132" t="n">
        <f aca="false">G78*9.5</f>
        <v>0</v>
      </c>
      <c r="N78" s="19"/>
      <c r="O78" s="20"/>
      <c r="P78" s="21"/>
    </row>
    <row r="79" customFormat="false" ht="15" hidden="false" customHeight="false" outlineLevel="0" collapsed="false">
      <c r="A79" s="129" t="n">
        <v>17</v>
      </c>
      <c r="B79" s="91" t="s">
        <v>85</v>
      </c>
      <c r="C79" s="130" t="n">
        <v>637</v>
      </c>
      <c r="D79" s="130" t="n">
        <v>5302.9</v>
      </c>
      <c r="E79" s="26" t="n">
        <v>268.31</v>
      </c>
      <c r="F79" s="26"/>
      <c r="G79" s="168"/>
      <c r="H79" s="26" t="n">
        <v>28.43</v>
      </c>
      <c r="I79" s="168"/>
      <c r="J79" s="131" t="n">
        <f aca="false">K79/D79</f>
        <v>0.0505968432367195</v>
      </c>
      <c r="K79" s="132" t="n">
        <f aca="false">L79+M79+E79</f>
        <v>268.31</v>
      </c>
      <c r="L79" s="132" t="n">
        <f aca="false">F79*1163</f>
        <v>0</v>
      </c>
      <c r="M79" s="132" t="n">
        <f aca="false">G79*9.5</f>
        <v>0</v>
      </c>
      <c r="N79" s="19"/>
      <c r="O79" s="20"/>
      <c r="P79" s="21"/>
    </row>
    <row r="80" customFormat="false" ht="15" hidden="false" customHeight="false" outlineLevel="0" collapsed="false">
      <c r="A80" s="129" t="n">
        <v>18</v>
      </c>
      <c r="B80" s="91" t="s">
        <v>86</v>
      </c>
      <c r="C80" s="130" t="n">
        <v>351</v>
      </c>
      <c r="D80" s="130" t="n">
        <v>1314</v>
      </c>
      <c r="E80" s="26" t="n">
        <v>219.15</v>
      </c>
      <c r="F80" s="198"/>
      <c r="G80" s="168"/>
      <c r="H80" s="26" t="n">
        <v>38.4</v>
      </c>
      <c r="I80" s="26" t="n">
        <v>4.85</v>
      </c>
      <c r="J80" s="131" t="n">
        <f aca="false">K80/D80</f>
        <v>0.166780821917808</v>
      </c>
      <c r="K80" s="132" t="n">
        <f aca="false">L80+M80+E80</f>
        <v>219.15</v>
      </c>
      <c r="L80" s="132" t="n">
        <f aca="false">F80*1163</f>
        <v>0</v>
      </c>
      <c r="M80" s="132" t="n">
        <f aca="false">G80*9.5</f>
        <v>0</v>
      </c>
      <c r="N80" s="19"/>
      <c r="O80" s="20"/>
      <c r="P80" s="21"/>
    </row>
    <row r="81" customFormat="false" ht="15" hidden="false" customHeight="false" outlineLevel="0" collapsed="false">
      <c r="A81" s="129" t="n">
        <v>19</v>
      </c>
      <c r="B81" s="91" t="s">
        <v>87</v>
      </c>
      <c r="C81" s="130" t="n">
        <v>1270</v>
      </c>
      <c r="D81" s="130" t="n">
        <v>7974.9</v>
      </c>
      <c r="E81" s="26" t="n">
        <v>310.27</v>
      </c>
      <c r="F81" s="134"/>
      <c r="G81" s="168"/>
      <c r="H81" s="26" t="n">
        <v>19.91</v>
      </c>
      <c r="I81" s="168"/>
      <c r="J81" s="131" t="n">
        <f aca="false">K81/D81</f>
        <v>0.0389058170008401</v>
      </c>
      <c r="K81" s="132" t="n">
        <f aca="false">L81+M81+E81</f>
        <v>310.27</v>
      </c>
      <c r="L81" s="132" t="n">
        <f aca="false">F81*1163</f>
        <v>0</v>
      </c>
      <c r="M81" s="132" t="n">
        <f aca="false">G81*9.5</f>
        <v>0</v>
      </c>
      <c r="N81" s="19"/>
      <c r="O81" s="20"/>
      <c r="P81" s="21"/>
    </row>
    <row r="82" customFormat="false" ht="15" hidden="false" customHeight="false" outlineLevel="0" collapsed="false">
      <c r="A82" s="129" t="n">
        <v>20</v>
      </c>
      <c r="B82" s="91" t="s">
        <v>88</v>
      </c>
      <c r="C82" s="130" t="n">
        <v>3610</v>
      </c>
      <c r="D82" s="130" t="n">
        <v>6840.2</v>
      </c>
      <c r="E82" s="26" t="n">
        <v>1598.15</v>
      </c>
      <c r="F82" s="198"/>
      <c r="G82" s="168"/>
      <c r="H82" s="26" t="n">
        <v>57.53</v>
      </c>
      <c r="I82" s="168"/>
      <c r="J82" s="131" t="n">
        <f aca="false">K82/D82</f>
        <v>0.23364082921552</v>
      </c>
      <c r="K82" s="132" t="n">
        <f aca="false">L82+M82+E82</f>
        <v>1598.15</v>
      </c>
      <c r="L82" s="132" t="n">
        <f aca="false">F82*1163</f>
        <v>0</v>
      </c>
      <c r="M82" s="132" t="n">
        <f aca="false">G82*9.5</f>
        <v>0</v>
      </c>
      <c r="N82" s="19"/>
      <c r="O82" s="20"/>
      <c r="P82" s="21"/>
    </row>
    <row r="83" customFormat="false" ht="15" hidden="false" customHeight="false" outlineLevel="0" collapsed="false">
      <c r="A83" s="145" t="n">
        <v>21</v>
      </c>
      <c r="B83" s="146" t="s">
        <v>89</v>
      </c>
      <c r="C83" s="147" t="n">
        <v>560</v>
      </c>
      <c r="D83" s="147" t="n">
        <v>3873</v>
      </c>
      <c r="E83" s="26" t="n">
        <v>508.05</v>
      </c>
      <c r="F83" s="26"/>
      <c r="G83" s="172"/>
      <c r="H83" s="168"/>
      <c r="I83" s="172"/>
      <c r="J83" s="149" t="n">
        <f aca="false">K83/D83</f>
        <v>0.131177381874516</v>
      </c>
      <c r="K83" s="150" t="n">
        <f aca="false">L83+M83+E83</f>
        <v>508.05</v>
      </c>
      <c r="L83" s="150" t="n">
        <f aca="false">F83*1163</f>
        <v>0</v>
      </c>
      <c r="M83" s="150" t="n">
        <f aca="false">G83*9.5</f>
        <v>0</v>
      </c>
      <c r="N83" s="50"/>
      <c r="O83" s="51"/>
      <c r="P83" s="52"/>
      <c r="Q83" s="53"/>
      <c r="R83" s="53"/>
      <c r="S83" s="53"/>
    </row>
    <row r="84" customFormat="false" ht="15" hidden="false" customHeight="false" outlineLevel="0" collapsed="false">
      <c r="A84" s="129" t="n">
        <v>22</v>
      </c>
      <c r="B84" s="91" t="s">
        <v>90</v>
      </c>
      <c r="C84" s="130" t="n">
        <v>275</v>
      </c>
      <c r="D84" s="130" t="n">
        <v>640.7</v>
      </c>
      <c r="E84" s="26" t="n">
        <v>150.34</v>
      </c>
      <c r="F84" s="168"/>
      <c r="G84" s="168"/>
      <c r="H84" s="26" t="n">
        <v>7.75</v>
      </c>
      <c r="I84" s="168"/>
      <c r="J84" s="131" t="n">
        <f aca="false">K84/D84</f>
        <v>0.234649601997815</v>
      </c>
      <c r="K84" s="132" t="n">
        <f aca="false">L84+M84+E84</f>
        <v>150.34</v>
      </c>
      <c r="L84" s="132" t="n">
        <f aca="false">F84*1163</f>
        <v>0</v>
      </c>
      <c r="M84" s="132" t="n">
        <f aca="false">G84*9.5</f>
        <v>0</v>
      </c>
      <c r="N84" s="19"/>
      <c r="O84" s="20"/>
      <c r="P84" s="21"/>
    </row>
    <row r="85" customFormat="false" ht="15" hidden="false" customHeight="false" outlineLevel="0" collapsed="false">
      <c r="A85" s="129" t="n">
        <v>23</v>
      </c>
      <c r="B85" s="91" t="s">
        <v>91</v>
      </c>
      <c r="C85" s="130" t="n">
        <v>1240</v>
      </c>
      <c r="D85" s="130" t="n">
        <v>4778</v>
      </c>
      <c r="E85" s="26" t="n">
        <v>347.66</v>
      </c>
      <c r="F85" s="198"/>
      <c r="G85" s="168"/>
      <c r="H85" s="26" t="n">
        <v>9.55</v>
      </c>
      <c r="I85" s="168"/>
      <c r="J85" s="131" t="n">
        <f aca="false">K85/D85</f>
        <v>0.0727626622017581</v>
      </c>
      <c r="K85" s="132" t="n">
        <f aca="false">L85+M85+E85</f>
        <v>347.66</v>
      </c>
      <c r="L85" s="132" t="n">
        <f aca="false">F85*1163</f>
        <v>0</v>
      </c>
      <c r="M85" s="132" t="n">
        <f aca="false">G85*9.5</f>
        <v>0</v>
      </c>
      <c r="N85" s="19"/>
      <c r="O85" s="20"/>
      <c r="P85" s="21"/>
    </row>
    <row r="86" customFormat="false" ht="15" hidden="false" customHeight="false" outlineLevel="0" collapsed="false">
      <c r="A86" s="129" t="n">
        <v>24</v>
      </c>
      <c r="B86" s="91" t="s">
        <v>92</v>
      </c>
      <c r="C86" s="130" t="n">
        <v>1411</v>
      </c>
      <c r="D86" s="130" t="n">
        <v>7885.7</v>
      </c>
      <c r="E86" s="26" t="n">
        <v>711.82</v>
      </c>
      <c r="F86" s="26"/>
      <c r="G86" s="168"/>
      <c r="H86" s="26" t="n">
        <v>27.64</v>
      </c>
      <c r="I86" s="172"/>
      <c r="J86" s="131" t="n">
        <f aca="false">K86/D86</f>
        <v>0.0902671925130299</v>
      </c>
      <c r="K86" s="132" t="n">
        <f aca="false">L86+M86+E86</f>
        <v>711.82</v>
      </c>
      <c r="L86" s="132" t="n">
        <f aca="false">F86*1163</f>
        <v>0</v>
      </c>
      <c r="M86" s="132" t="n">
        <f aca="false">G86*9.5</f>
        <v>0</v>
      </c>
      <c r="N86" s="19"/>
      <c r="O86" s="20"/>
      <c r="P86" s="21"/>
    </row>
    <row r="87" customFormat="false" ht="15" hidden="false" customHeight="false" outlineLevel="0" collapsed="false">
      <c r="A87" s="129" t="n">
        <v>25</v>
      </c>
      <c r="B87" s="91" t="s">
        <v>93</v>
      </c>
      <c r="C87" s="130" t="n">
        <v>1177</v>
      </c>
      <c r="D87" s="130" t="n">
        <v>6951.6</v>
      </c>
      <c r="E87" s="26" t="n">
        <v>511.1</v>
      </c>
      <c r="F87" s="168"/>
      <c r="G87" s="168"/>
      <c r="H87" s="26" t="n">
        <v>23.31</v>
      </c>
      <c r="I87" s="168"/>
      <c r="J87" s="131" t="n">
        <f aca="false">K87/D87</f>
        <v>0.0735226422694056</v>
      </c>
      <c r="K87" s="132" t="n">
        <f aca="false">L87+M87+E87</f>
        <v>511.1</v>
      </c>
      <c r="L87" s="132" t="n">
        <f aca="false">F87*1163</f>
        <v>0</v>
      </c>
      <c r="M87" s="132" t="n">
        <f aca="false">G87*9.5</f>
        <v>0</v>
      </c>
      <c r="N87" s="19"/>
      <c r="O87" s="20"/>
      <c r="P87" s="21"/>
    </row>
    <row r="88" customFormat="false" ht="15" hidden="false" customHeight="false" outlineLevel="0" collapsed="false">
      <c r="A88" s="129" t="n">
        <v>26</v>
      </c>
      <c r="B88" s="91" t="s">
        <v>94</v>
      </c>
      <c r="C88" s="130" t="n">
        <v>1365</v>
      </c>
      <c r="D88" s="130" t="n">
        <v>7804.9</v>
      </c>
      <c r="E88" s="26" t="n">
        <v>306.62</v>
      </c>
      <c r="F88" s="26"/>
      <c r="G88" s="168"/>
      <c r="H88" s="26" t="n">
        <v>79.6</v>
      </c>
      <c r="I88" s="198"/>
      <c r="J88" s="131" t="n">
        <f aca="false">K88/D88</f>
        <v>0.0392855770093147</v>
      </c>
      <c r="K88" s="132" t="n">
        <f aca="false">L88+M88+E88</f>
        <v>306.62</v>
      </c>
      <c r="L88" s="132" t="n">
        <f aca="false">F88*1163</f>
        <v>0</v>
      </c>
      <c r="M88" s="132" t="n">
        <f aca="false">G88*9.5</f>
        <v>0</v>
      </c>
      <c r="N88" s="19"/>
      <c r="O88" s="20"/>
      <c r="P88" s="21"/>
    </row>
    <row r="89" customFormat="false" ht="15" hidden="false" customHeight="false" outlineLevel="0" collapsed="false">
      <c r="A89" s="129" t="n">
        <v>27</v>
      </c>
      <c r="B89" s="91" t="s">
        <v>95</v>
      </c>
      <c r="C89" s="130" t="n">
        <v>964</v>
      </c>
      <c r="D89" s="130" t="n">
        <v>6025.7</v>
      </c>
      <c r="E89" s="26" t="n">
        <v>417.93</v>
      </c>
      <c r="F89" s="26"/>
      <c r="G89" s="168"/>
      <c r="H89" s="26" t="n">
        <v>18.59</v>
      </c>
      <c r="I89" s="74"/>
      <c r="J89" s="131" t="n">
        <f aca="false">K89/D89</f>
        <v>0.0693579169225152</v>
      </c>
      <c r="K89" s="132" t="n">
        <f aca="false">L89+M89+E89</f>
        <v>417.93</v>
      </c>
      <c r="L89" s="132" t="n">
        <f aca="false">F89*1163</f>
        <v>0</v>
      </c>
      <c r="M89" s="132" t="n">
        <f aca="false">G89*9.5</f>
        <v>0</v>
      </c>
      <c r="N89" s="19"/>
      <c r="O89" s="20"/>
      <c r="P89" s="21"/>
    </row>
    <row r="90" customFormat="false" ht="15" hidden="false" customHeight="false" outlineLevel="0" collapsed="false">
      <c r="A90" s="129" t="n">
        <v>28</v>
      </c>
      <c r="B90" s="91" t="s">
        <v>96</v>
      </c>
      <c r="C90" s="130" t="n">
        <v>733</v>
      </c>
      <c r="D90" s="130" t="n">
        <v>5000</v>
      </c>
      <c r="E90" s="26" t="n">
        <v>406.72</v>
      </c>
      <c r="F90" s="134"/>
      <c r="G90" s="168"/>
      <c r="H90" s="26" t="n">
        <v>24.31</v>
      </c>
      <c r="I90" s="26"/>
      <c r="J90" s="131" t="n">
        <f aca="false">K90/D90</f>
        <v>0.081344</v>
      </c>
      <c r="K90" s="132" t="n">
        <f aca="false">L90+M90+E90</f>
        <v>406.72</v>
      </c>
      <c r="L90" s="132" t="n">
        <f aca="false">F90*1163</f>
        <v>0</v>
      </c>
      <c r="M90" s="132" t="n">
        <f aca="false">G90*9.5</f>
        <v>0</v>
      </c>
      <c r="N90" s="19"/>
      <c r="O90" s="20"/>
      <c r="P90" s="21"/>
    </row>
    <row r="91" customFormat="false" ht="15" hidden="false" customHeight="false" outlineLevel="0" collapsed="false">
      <c r="A91" s="129" t="n">
        <v>29</v>
      </c>
      <c r="B91" s="91" t="s">
        <v>97</v>
      </c>
      <c r="C91" s="130" t="n">
        <v>1158</v>
      </c>
      <c r="D91" s="130" t="n">
        <v>4140</v>
      </c>
      <c r="E91" s="26" t="n">
        <v>21.51</v>
      </c>
      <c r="F91" s="198"/>
      <c r="G91" s="198"/>
      <c r="H91" s="26" t="n">
        <v>9.18</v>
      </c>
      <c r="I91" s="168"/>
      <c r="J91" s="131" t="n">
        <f aca="false">K91/D91</f>
        <v>0.00519565217391304</v>
      </c>
      <c r="K91" s="132" t="n">
        <f aca="false">L91+M91+E91</f>
        <v>21.51</v>
      </c>
      <c r="L91" s="132" t="n">
        <f aca="false">F91*1163</f>
        <v>0</v>
      </c>
      <c r="M91" s="132" t="n">
        <f aca="false">G91*9.5</f>
        <v>0</v>
      </c>
      <c r="N91" s="19"/>
      <c r="O91" s="20"/>
      <c r="P91" s="21"/>
    </row>
    <row r="92" customFormat="false" ht="14.25" hidden="false" customHeight="true" outlineLevel="0" collapsed="false">
      <c r="A92" s="129" t="n">
        <v>30</v>
      </c>
      <c r="B92" s="91" t="s">
        <v>98</v>
      </c>
      <c r="C92" s="130" t="n">
        <v>1503</v>
      </c>
      <c r="D92" s="130" t="n">
        <v>9462</v>
      </c>
      <c r="E92" s="26" t="n">
        <v>769.32</v>
      </c>
      <c r="F92" s="26"/>
      <c r="G92" s="168"/>
      <c r="H92" s="26" t="n">
        <v>22.54</v>
      </c>
      <c r="I92" s="168"/>
      <c r="J92" s="131" t="n">
        <f aca="false">K92/D92</f>
        <v>0.0813062777425492</v>
      </c>
      <c r="K92" s="132" t="n">
        <f aca="false">L92+M92+E92</f>
        <v>769.32</v>
      </c>
      <c r="L92" s="132" t="n">
        <f aca="false">F92*1163</f>
        <v>0</v>
      </c>
      <c r="M92" s="132" t="n">
        <f aca="false">G92*9.5</f>
        <v>0</v>
      </c>
      <c r="N92" s="19"/>
      <c r="O92" s="20"/>
      <c r="P92" s="21"/>
    </row>
    <row r="93" customFormat="false" ht="15" hidden="false" customHeight="false" outlineLevel="0" collapsed="false">
      <c r="A93" s="129" t="n">
        <v>31</v>
      </c>
      <c r="B93" s="91" t="s">
        <v>99</v>
      </c>
      <c r="C93" s="130" t="n">
        <v>1401</v>
      </c>
      <c r="D93" s="130" t="n">
        <v>7969.6</v>
      </c>
      <c r="E93" s="26" t="n">
        <v>670.78</v>
      </c>
      <c r="F93" s="134"/>
      <c r="G93" s="168"/>
      <c r="H93" s="26" t="n">
        <v>22.57</v>
      </c>
      <c r="I93" s="168"/>
      <c r="J93" s="131" t="n">
        <f aca="false">K93/D93</f>
        <v>0.08416733587633</v>
      </c>
      <c r="K93" s="132" t="n">
        <f aca="false">L93+M93+E93</f>
        <v>670.78</v>
      </c>
      <c r="L93" s="132" t="n">
        <f aca="false">F93*1163</f>
        <v>0</v>
      </c>
      <c r="M93" s="132" t="n">
        <f aca="false">G93*9.5</f>
        <v>0</v>
      </c>
      <c r="N93" s="19"/>
      <c r="O93" s="20"/>
      <c r="P93" s="21"/>
    </row>
    <row r="94" customFormat="false" ht="15" hidden="false" customHeight="false" outlineLevel="0" collapsed="false">
      <c r="A94" s="129" t="n">
        <v>32</v>
      </c>
      <c r="B94" s="91" t="s">
        <v>100</v>
      </c>
      <c r="C94" s="130" t="n">
        <v>1776</v>
      </c>
      <c r="D94" s="130" t="n">
        <v>7559.9</v>
      </c>
      <c r="E94" s="26" t="n">
        <v>874.89</v>
      </c>
      <c r="F94" s="26"/>
      <c r="G94" s="168"/>
      <c r="H94" s="26" t="n">
        <v>18.23</v>
      </c>
      <c r="I94" s="168"/>
      <c r="J94" s="131" t="n">
        <f aca="false">K94/D94</f>
        <v>0.115727721266154</v>
      </c>
      <c r="K94" s="132" t="n">
        <f aca="false">L94+M94+E94</f>
        <v>874.89</v>
      </c>
      <c r="L94" s="132" t="n">
        <f aca="false">F94*1163</f>
        <v>0</v>
      </c>
      <c r="M94" s="132" t="n">
        <f aca="false">G94*9.5</f>
        <v>0</v>
      </c>
      <c r="N94" s="19"/>
      <c r="O94" s="20"/>
      <c r="P94" s="21"/>
    </row>
    <row r="95" customFormat="false" ht="15" hidden="false" customHeight="false" outlineLevel="0" collapsed="false">
      <c r="A95" s="129" t="n">
        <v>33</v>
      </c>
      <c r="B95" s="91" t="s">
        <v>101</v>
      </c>
      <c r="C95" s="130" t="n">
        <v>1550</v>
      </c>
      <c r="D95" s="130" t="n">
        <v>6358.8</v>
      </c>
      <c r="E95" s="26" t="n">
        <v>347.66</v>
      </c>
      <c r="F95" s="26"/>
      <c r="G95" s="168"/>
      <c r="H95" s="26" t="n">
        <v>27.2</v>
      </c>
      <c r="I95" s="168"/>
      <c r="J95" s="131" t="n">
        <f aca="false">K95/D95</f>
        <v>0.0546738378310373</v>
      </c>
      <c r="K95" s="132" t="n">
        <f aca="false">L95+M95+E95</f>
        <v>347.66</v>
      </c>
      <c r="L95" s="132" t="n">
        <f aca="false">F95*1163</f>
        <v>0</v>
      </c>
      <c r="M95" s="132" t="n">
        <f aca="false">G95*9.5</f>
        <v>0</v>
      </c>
      <c r="N95" s="19"/>
      <c r="O95" s="20"/>
      <c r="P95" s="21"/>
    </row>
    <row r="96" customFormat="false" ht="13.5" hidden="false" customHeight="true" outlineLevel="0" collapsed="false">
      <c r="A96" s="129" t="n">
        <v>34</v>
      </c>
      <c r="B96" s="91" t="s">
        <v>102</v>
      </c>
      <c r="C96" s="130" t="n">
        <v>391</v>
      </c>
      <c r="D96" s="130" t="n">
        <v>5626</v>
      </c>
      <c r="E96" s="26" t="n">
        <v>303.15</v>
      </c>
      <c r="F96" s="168"/>
      <c r="G96" s="168"/>
      <c r="H96" s="26" t="n">
        <v>23.93</v>
      </c>
      <c r="I96" s="168"/>
      <c r="J96" s="131" t="n">
        <f aca="false">K96/D96</f>
        <v>0.053883753999289</v>
      </c>
      <c r="K96" s="132" t="n">
        <f aca="false">L96+M96+E96</f>
        <v>303.15</v>
      </c>
      <c r="L96" s="132" t="n">
        <f aca="false">F96*1163</f>
        <v>0</v>
      </c>
      <c r="M96" s="132" t="n">
        <f aca="false">G96*9.5</f>
        <v>0</v>
      </c>
      <c r="O96" s="20"/>
      <c r="P96" s="21"/>
    </row>
    <row r="97" customFormat="false" ht="15" hidden="false" customHeight="false" outlineLevel="0" collapsed="false">
      <c r="A97" s="129" t="n">
        <v>35</v>
      </c>
      <c r="B97" s="91" t="s">
        <v>103</v>
      </c>
      <c r="C97" s="130" t="n">
        <v>819</v>
      </c>
      <c r="D97" s="130" t="n">
        <v>7454.8</v>
      </c>
      <c r="E97" s="26" t="n">
        <v>570.95</v>
      </c>
      <c r="F97" s="26"/>
      <c r="G97" s="168"/>
      <c r="H97" s="26" t="n">
        <v>53.87</v>
      </c>
      <c r="I97" s="168"/>
      <c r="J97" s="131" t="n">
        <f aca="false">K97/D97</f>
        <v>0.0765882384503944</v>
      </c>
      <c r="K97" s="132" t="n">
        <f aca="false">L97+M97+E97</f>
        <v>570.95</v>
      </c>
      <c r="L97" s="132" t="n">
        <f aca="false">F97*1163</f>
        <v>0</v>
      </c>
      <c r="M97" s="132" t="n">
        <f aca="false">G97*9.5</f>
        <v>0</v>
      </c>
      <c r="N97" s="19"/>
      <c r="O97" s="20"/>
      <c r="P97" s="21"/>
    </row>
    <row r="98" customFormat="false" ht="15" hidden="false" customHeight="false" outlineLevel="0" collapsed="false">
      <c r="A98" s="129" t="n">
        <v>36</v>
      </c>
      <c r="B98" s="91" t="s">
        <v>104</v>
      </c>
      <c r="C98" s="130" t="n">
        <v>627</v>
      </c>
      <c r="D98" s="130" t="n">
        <v>9508</v>
      </c>
      <c r="E98" s="26" t="n">
        <v>1555.12</v>
      </c>
      <c r="F98" s="26"/>
      <c r="G98" s="168"/>
      <c r="H98" s="26" t="n">
        <v>27.33</v>
      </c>
      <c r="I98" s="26"/>
      <c r="J98" s="131" t="n">
        <f aca="false">K98/D98</f>
        <v>0.163559108119478</v>
      </c>
      <c r="K98" s="132" t="n">
        <f aca="false">L98+M98+E98</f>
        <v>1555.12</v>
      </c>
      <c r="L98" s="132" t="n">
        <f aca="false">F98*1163</f>
        <v>0</v>
      </c>
      <c r="M98" s="132" t="n">
        <f aca="false">G98*9.5</f>
        <v>0</v>
      </c>
      <c r="N98" s="19"/>
      <c r="O98" s="20"/>
      <c r="P98" s="21"/>
    </row>
    <row r="99" customFormat="false" ht="15" hidden="false" customHeight="false" outlineLevel="0" collapsed="false">
      <c r="A99" s="129" t="n">
        <v>37</v>
      </c>
      <c r="B99" s="91" t="s">
        <v>105</v>
      </c>
      <c r="C99" s="130" t="n">
        <v>527</v>
      </c>
      <c r="D99" s="130" t="n">
        <v>5073</v>
      </c>
      <c r="E99" s="26" t="n">
        <v>349.63</v>
      </c>
      <c r="F99" s="168"/>
      <c r="G99" s="168"/>
      <c r="H99" s="26" t="n">
        <v>16.25</v>
      </c>
      <c r="I99" s="168"/>
      <c r="J99" s="131" t="n">
        <f aca="false">K99/D99</f>
        <v>0.0689197713384585</v>
      </c>
      <c r="K99" s="132" t="n">
        <f aca="false">L99+M99+E99</f>
        <v>349.63</v>
      </c>
      <c r="L99" s="132" t="n">
        <f aca="false">F99*1163</f>
        <v>0</v>
      </c>
      <c r="M99" s="132" t="n">
        <f aca="false">G99*9.5</f>
        <v>0</v>
      </c>
      <c r="N99" s="19"/>
      <c r="O99" s="20"/>
      <c r="P99" s="21"/>
    </row>
    <row r="100" customFormat="false" ht="15" hidden="false" customHeight="false" outlineLevel="0" collapsed="false">
      <c r="A100" s="129" t="n">
        <v>38</v>
      </c>
      <c r="B100" s="91" t="s">
        <v>106</v>
      </c>
      <c r="C100" s="130" t="n">
        <v>1702</v>
      </c>
      <c r="D100" s="130" t="n">
        <v>8678</v>
      </c>
      <c r="E100" s="26" t="n">
        <v>400.89</v>
      </c>
      <c r="F100" s="26"/>
      <c r="G100" s="168"/>
      <c r="H100" s="26" t="n">
        <v>39.25</v>
      </c>
      <c r="I100" s="168"/>
      <c r="J100" s="131" t="n">
        <f aca="false">K100/D100</f>
        <v>0.0461961281401245</v>
      </c>
      <c r="K100" s="132" t="n">
        <f aca="false">L100+M100+E100</f>
        <v>400.89</v>
      </c>
      <c r="L100" s="132" t="n">
        <f aca="false">F100*1163</f>
        <v>0</v>
      </c>
      <c r="M100" s="132" t="n">
        <f aca="false">G100*9.5</f>
        <v>0</v>
      </c>
      <c r="N100" s="19"/>
      <c r="O100" s="20"/>
      <c r="P100" s="21"/>
    </row>
    <row r="101" customFormat="false" ht="15" hidden="false" customHeight="false" outlineLevel="0" collapsed="false">
      <c r="A101" s="129" t="n">
        <v>39</v>
      </c>
      <c r="B101" s="91" t="s">
        <v>107</v>
      </c>
      <c r="C101" s="130" t="n">
        <v>667</v>
      </c>
      <c r="D101" s="130" t="n">
        <v>10267.3</v>
      </c>
      <c r="E101" s="26" t="n">
        <v>770.35</v>
      </c>
      <c r="F101" s="26"/>
      <c r="G101" s="168"/>
      <c r="H101" s="26" t="n">
        <v>31.79</v>
      </c>
      <c r="I101" s="26"/>
      <c r="J101" s="131" t="n">
        <f aca="false">K101/D101</f>
        <v>0.0750294624682244</v>
      </c>
      <c r="K101" s="132" t="n">
        <f aca="false">L101+M101+E101</f>
        <v>770.35</v>
      </c>
      <c r="L101" s="132" t="n">
        <f aca="false">F101*1163</f>
        <v>0</v>
      </c>
      <c r="M101" s="132" t="n">
        <f aca="false">G101*9.5</f>
        <v>0</v>
      </c>
      <c r="N101" s="19"/>
      <c r="O101" s="20"/>
      <c r="P101" s="21"/>
    </row>
    <row r="102" customFormat="false" ht="15" hidden="false" customHeight="false" outlineLevel="0" collapsed="false">
      <c r="A102" s="129" t="n">
        <v>40</v>
      </c>
      <c r="B102" s="91" t="s">
        <v>108</v>
      </c>
      <c r="C102" s="130" t="n">
        <v>1824</v>
      </c>
      <c r="D102" s="130" t="n">
        <v>14670</v>
      </c>
      <c r="E102" s="26" t="n">
        <v>1252.34</v>
      </c>
      <c r="F102" s="134"/>
      <c r="G102" s="168"/>
      <c r="H102" s="26" t="n">
        <v>76.69</v>
      </c>
      <c r="I102" s="26"/>
      <c r="J102" s="131" t="n">
        <f aca="false">K102/D102</f>
        <v>0.0853674164962509</v>
      </c>
      <c r="K102" s="132" t="n">
        <f aca="false">L102+M102+E102</f>
        <v>1252.34</v>
      </c>
      <c r="L102" s="132" t="n">
        <f aca="false">F102*1163</f>
        <v>0</v>
      </c>
      <c r="M102" s="132" t="n">
        <f aca="false">G102*9.5</f>
        <v>0</v>
      </c>
      <c r="N102" s="19"/>
      <c r="O102" s="20"/>
      <c r="P102" s="21"/>
    </row>
    <row r="103" customFormat="false" ht="15" hidden="false" customHeight="false" outlineLevel="0" collapsed="false">
      <c r="A103" s="129" t="n">
        <v>41</v>
      </c>
      <c r="B103" s="91" t="s">
        <v>109</v>
      </c>
      <c r="C103" s="130" t="n">
        <v>101</v>
      </c>
      <c r="D103" s="130" t="n">
        <v>763</v>
      </c>
      <c r="E103" s="26" t="n">
        <v>138.02</v>
      </c>
      <c r="F103" s="198"/>
      <c r="G103" s="172"/>
      <c r="H103" s="168"/>
      <c r="I103" s="168"/>
      <c r="J103" s="131" t="n">
        <f aca="false">K103/D103</f>
        <v>0.18089121887287</v>
      </c>
      <c r="K103" s="132" t="n">
        <f aca="false">L103+M103+E103</f>
        <v>138.02</v>
      </c>
      <c r="L103" s="132" t="n">
        <f aca="false">F103*1163</f>
        <v>0</v>
      </c>
      <c r="M103" s="132" t="n">
        <f aca="false">G103*9.5</f>
        <v>0</v>
      </c>
      <c r="N103" s="19"/>
      <c r="O103" s="20"/>
      <c r="P103" s="21"/>
    </row>
    <row r="104" customFormat="false" ht="15" hidden="false" customHeight="false" outlineLevel="0" collapsed="false">
      <c r="A104" s="129" t="n">
        <v>42</v>
      </c>
      <c r="B104" s="91" t="s">
        <v>110</v>
      </c>
      <c r="C104" s="130" t="n">
        <v>57</v>
      </c>
      <c r="D104" s="130" t="n">
        <v>626</v>
      </c>
      <c r="E104" s="26" t="n">
        <v>484.17</v>
      </c>
      <c r="F104" s="198"/>
      <c r="G104" s="168"/>
      <c r="H104" s="26" t="n">
        <v>6.6</v>
      </c>
      <c r="I104" s="168"/>
      <c r="J104" s="131" t="n">
        <f aca="false">K104/D104</f>
        <v>0.773434504792332</v>
      </c>
      <c r="K104" s="132" t="n">
        <f aca="false">L104+M104+E104</f>
        <v>484.17</v>
      </c>
      <c r="L104" s="132" t="n">
        <f aca="false">F104*1163</f>
        <v>0</v>
      </c>
      <c r="M104" s="132" t="n">
        <f aca="false">G104*9.5</f>
        <v>0</v>
      </c>
      <c r="N104" s="19"/>
      <c r="O104" s="20"/>
      <c r="P104" s="21"/>
    </row>
    <row r="105" customFormat="false" ht="15" hidden="false" customHeight="false" outlineLevel="0" collapsed="false">
      <c r="A105" s="129" t="n">
        <v>43</v>
      </c>
      <c r="B105" s="91" t="s">
        <v>111</v>
      </c>
      <c r="C105" s="130" t="n">
        <v>163</v>
      </c>
      <c r="D105" s="130" t="n">
        <v>1947.3</v>
      </c>
      <c r="E105" s="26" t="n">
        <v>103.99</v>
      </c>
      <c r="F105" s="168"/>
      <c r="G105" s="172"/>
      <c r="H105" s="26"/>
      <c r="I105" s="168"/>
      <c r="J105" s="131" t="n">
        <f aca="false">K105/D105</f>
        <v>0.0534021465619062</v>
      </c>
      <c r="K105" s="132" t="n">
        <f aca="false">L105+M105+E105</f>
        <v>103.99</v>
      </c>
      <c r="L105" s="132" t="n">
        <f aca="false">F105*1193</f>
        <v>0</v>
      </c>
      <c r="M105" s="132" t="n">
        <f aca="false">G105*9.5</f>
        <v>0</v>
      </c>
      <c r="N105" s="19"/>
      <c r="O105" s="20"/>
      <c r="P105" s="21"/>
    </row>
    <row r="106" customFormat="false" ht="27" hidden="false" customHeight="true" outlineLevel="0" collapsed="false">
      <c r="A106" s="129" t="n">
        <v>44</v>
      </c>
      <c r="B106" s="91" t="s">
        <v>112</v>
      </c>
      <c r="C106" s="130" t="n">
        <v>310</v>
      </c>
      <c r="D106" s="130" t="n">
        <v>1443</v>
      </c>
      <c r="E106" s="26" t="n">
        <v>24.63</v>
      </c>
      <c r="F106" s="198"/>
      <c r="G106" s="168"/>
      <c r="H106" s="168"/>
      <c r="I106" s="168"/>
      <c r="J106" s="131" t="n">
        <f aca="false">K106/D106</f>
        <v>0.0170686070686071</v>
      </c>
      <c r="K106" s="132" t="n">
        <f aca="false">L106+M106+E106</f>
        <v>24.63</v>
      </c>
      <c r="L106" s="132" t="n">
        <f aca="false">F106*1163</f>
        <v>0</v>
      </c>
      <c r="M106" s="132" t="n">
        <f aca="false">G106*9.5</f>
        <v>0</v>
      </c>
      <c r="N106" s="19"/>
      <c r="O106" s="20"/>
      <c r="P106" s="21"/>
    </row>
    <row r="107" customFormat="false" ht="15" hidden="false" customHeight="false" outlineLevel="0" collapsed="false">
      <c r="A107" s="129" t="n">
        <v>45</v>
      </c>
      <c r="B107" s="91" t="s">
        <v>113</v>
      </c>
      <c r="C107" s="130" t="n">
        <v>26</v>
      </c>
      <c r="D107" s="130" t="n">
        <v>154.34</v>
      </c>
      <c r="E107" s="26" t="n">
        <v>22.14</v>
      </c>
      <c r="F107" s="172"/>
      <c r="G107" s="168"/>
      <c r="H107" s="168"/>
      <c r="I107" s="168"/>
      <c r="J107" s="131" t="n">
        <f aca="false">K107/D107</f>
        <v>0.143449527018271</v>
      </c>
      <c r="K107" s="132" t="n">
        <f aca="false">L107+M107+E107</f>
        <v>22.14</v>
      </c>
      <c r="L107" s="132" t="n">
        <f aca="false">F107*1163</f>
        <v>0</v>
      </c>
      <c r="M107" s="132" t="n">
        <f aca="false">G107*9.5</f>
        <v>0</v>
      </c>
      <c r="N107" s="19"/>
      <c r="O107" s="20"/>
      <c r="P107" s="21"/>
    </row>
    <row r="108" customFormat="false" ht="15" hidden="false" customHeight="false" outlineLevel="0" collapsed="false">
      <c r="A108" s="143"/>
      <c r="B108" s="138" t="s">
        <v>66</v>
      </c>
      <c r="C108" s="139" t="n">
        <f aca="false">SUM(C63:C107)</f>
        <v>37813</v>
      </c>
      <c r="D108" s="139" t="n">
        <f aca="false">SUM(D63:D107)</f>
        <v>212648.83</v>
      </c>
      <c r="E108" s="140" t="n">
        <f aca="false">SUM(E63:E107)</f>
        <v>21501.73</v>
      </c>
      <c r="F108" s="140" t="n">
        <f aca="false">SUM(F63:F107)</f>
        <v>0</v>
      </c>
      <c r="G108" s="140" t="n">
        <f aca="false">SUM(G63:G107)</f>
        <v>0</v>
      </c>
      <c r="H108" s="140" t="n">
        <f aca="false">SUM(H63:H107)</f>
        <v>1024</v>
      </c>
      <c r="I108" s="140" t="n">
        <f aca="false">SUM(I63:I107)</f>
        <v>116.36</v>
      </c>
      <c r="J108" s="141"/>
      <c r="K108" s="142"/>
      <c r="L108" s="142"/>
      <c r="M108" s="142"/>
      <c r="O108" s="20"/>
    </row>
    <row r="109" customFormat="false" ht="15" hidden="false" customHeight="false" outlineLevel="0" collapsed="false">
      <c r="A109" s="143"/>
      <c r="B109" s="138" t="s">
        <v>67</v>
      </c>
      <c r="C109" s="139"/>
      <c r="D109" s="139"/>
      <c r="E109" s="140"/>
      <c r="F109" s="140"/>
      <c r="G109" s="140"/>
      <c r="H109" s="140"/>
      <c r="I109" s="140"/>
      <c r="J109" s="152" t="n">
        <f aca="false">SUM(J63:J107)/45</f>
        <v>0.18845111907476</v>
      </c>
      <c r="K109" s="142"/>
      <c r="L109" s="142"/>
      <c r="M109" s="142"/>
      <c r="O109" s="20"/>
    </row>
    <row r="110" customFormat="false" ht="15" hidden="false" customHeight="false" outlineLevel="0" collapsed="false">
      <c r="A110" s="143"/>
      <c r="B110" s="143" t="s">
        <v>114</v>
      </c>
      <c r="C110" s="143"/>
      <c r="D110" s="143"/>
      <c r="E110" s="153" t="n">
        <f aca="false">E56+E108</f>
        <v>69395.43</v>
      </c>
      <c r="F110" s="153" t="n">
        <f aca="false">F56+F108</f>
        <v>0</v>
      </c>
      <c r="G110" s="153" t="n">
        <f aca="false">G56+G108</f>
        <v>190.34</v>
      </c>
      <c r="H110" s="153" t="n">
        <f aca="false">H56+H108</f>
        <v>3370.27</v>
      </c>
      <c r="I110" s="153" t="n">
        <f aca="false">I56+I108</f>
        <v>300.4</v>
      </c>
      <c r="J110" s="143"/>
      <c r="K110" s="143"/>
      <c r="L110" s="143"/>
      <c r="M110" s="143"/>
      <c r="O110" s="20"/>
    </row>
    <row r="111" customFormat="false" ht="15" hidden="true" customHeight="false" outlineLevel="0" collapsed="false">
      <c r="A111" s="154"/>
      <c r="B111" s="155"/>
      <c r="C111" s="156"/>
      <c r="D111" s="156"/>
      <c r="E111" s="157"/>
      <c r="F111" s="157"/>
      <c r="G111" s="157"/>
      <c r="H111" s="157"/>
      <c r="I111" s="157"/>
      <c r="J111" s="158"/>
      <c r="K111" s="159"/>
      <c r="L111" s="159"/>
      <c r="M111" s="159"/>
      <c r="O111" s="20"/>
    </row>
    <row r="112" customFormat="false" ht="15" hidden="true" customHeight="false" outlineLevel="0" collapsed="false">
      <c r="A112" s="154"/>
      <c r="B112" s="155"/>
      <c r="C112" s="156"/>
      <c r="D112" s="156"/>
      <c r="E112" s="157"/>
      <c r="F112" s="157"/>
      <c r="G112" s="157"/>
      <c r="H112" s="157"/>
      <c r="I112" s="157"/>
      <c r="J112" s="158"/>
      <c r="K112" s="159"/>
      <c r="L112" s="159"/>
      <c r="M112" s="159"/>
      <c r="O112" s="20"/>
    </row>
    <row r="113" customFormat="false" ht="15" hidden="true" customHeight="false" outlineLevel="0" collapsed="false">
      <c r="A113" s="154"/>
      <c r="B113" s="155"/>
      <c r="C113" s="156"/>
      <c r="D113" s="156"/>
      <c r="E113" s="157"/>
      <c r="F113" s="157"/>
      <c r="G113" s="157"/>
      <c r="H113" s="157"/>
      <c r="I113" s="157"/>
      <c r="J113" s="158"/>
      <c r="K113" s="159"/>
      <c r="L113" s="159"/>
      <c r="M113" s="159"/>
      <c r="O113" s="20"/>
    </row>
    <row r="114" customFormat="false" ht="15" hidden="true" customHeight="false" outlineLevel="0" collapsed="false">
      <c r="A114" s="154"/>
      <c r="B114" s="155"/>
      <c r="C114" s="156"/>
      <c r="D114" s="156"/>
      <c r="E114" s="157"/>
      <c r="F114" s="157"/>
      <c r="G114" s="157"/>
      <c r="H114" s="157"/>
      <c r="I114" s="157"/>
      <c r="J114" s="158"/>
      <c r="K114" s="159"/>
      <c r="L114" s="159"/>
      <c r="M114" s="159"/>
      <c r="O114" s="20"/>
    </row>
    <row r="115" customFormat="false" ht="15" hidden="false" customHeight="false" outlineLevel="0" collapsed="false">
      <c r="A115" s="154"/>
      <c r="B115" s="155"/>
      <c r="C115" s="156"/>
      <c r="D115" s="156"/>
      <c r="E115" s="157"/>
      <c r="F115" s="157"/>
      <c r="G115" s="157"/>
      <c r="H115" s="157"/>
      <c r="I115" s="157"/>
      <c r="J115" s="158"/>
      <c r="K115" s="159"/>
      <c r="L115" s="159"/>
      <c r="M115" s="159"/>
      <c r="O115" s="20"/>
    </row>
    <row r="116" customFormat="false" ht="15" hidden="false" customHeight="false" outlineLevel="0" collapsed="false">
      <c r="A116" s="154"/>
      <c r="B116" s="155"/>
      <c r="C116" s="156"/>
      <c r="D116" s="156"/>
      <c r="E116" s="157"/>
      <c r="F116" s="157"/>
      <c r="G116" s="157"/>
      <c r="H116" s="157"/>
      <c r="I116" s="157"/>
      <c r="J116" s="158"/>
      <c r="K116" s="160"/>
      <c r="L116" s="159"/>
      <c r="M116" s="159"/>
      <c r="O116" s="20"/>
    </row>
    <row r="117" customFormat="false" ht="15" hidden="false" customHeight="false" outlineLevel="0" collapsed="false">
      <c r="A117" s="125"/>
      <c r="B117" s="125"/>
      <c r="C117" s="125"/>
      <c r="D117" s="125"/>
      <c r="E117" s="124"/>
      <c r="F117" s="124"/>
      <c r="G117" s="124"/>
      <c r="H117" s="124"/>
      <c r="I117" s="124"/>
      <c r="J117" s="124"/>
      <c r="K117" s="124"/>
      <c r="L117" s="124"/>
      <c r="M117" s="124"/>
      <c r="O117" s="20"/>
    </row>
    <row r="118" customFormat="false" ht="13.5" hidden="false" customHeight="true" outlineLevel="0" collapsed="false">
      <c r="A118" s="126" t="s">
        <v>1</v>
      </c>
      <c r="B118" s="127" t="s">
        <v>2</v>
      </c>
      <c r="C118" s="127" t="s">
        <v>3</v>
      </c>
      <c r="D118" s="127" t="s">
        <v>4</v>
      </c>
      <c r="E118" s="126" t="s">
        <v>5</v>
      </c>
      <c r="F118" s="126"/>
      <c r="G118" s="126"/>
      <c r="H118" s="126"/>
      <c r="I118" s="126"/>
      <c r="J118" s="127" t="s">
        <v>6</v>
      </c>
      <c r="K118" s="127" t="s">
        <v>7</v>
      </c>
      <c r="L118" s="127"/>
      <c r="M118" s="127"/>
      <c r="O118" s="20"/>
    </row>
    <row r="119" customFormat="false" ht="40.5" hidden="false" customHeight="true" outlineLevel="0" collapsed="false">
      <c r="A119" s="126"/>
      <c r="B119" s="127"/>
      <c r="C119" s="127"/>
      <c r="D119" s="127"/>
      <c r="E119" s="126" t="s">
        <v>8</v>
      </c>
      <c r="F119" s="126" t="s">
        <v>9</v>
      </c>
      <c r="G119" s="126" t="s">
        <v>10</v>
      </c>
      <c r="H119" s="126" t="s">
        <v>11</v>
      </c>
      <c r="I119" s="126" t="s">
        <v>12</v>
      </c>
      <c r="J119" s="127"/>
      <c r="K119" s="127" t="s">
        <v>13</v>
      </c>
      <c r="L119" s="127" t="s">
        <v>14</v>
      </c>
      <c r="M119" s="127" t="s">
        <v>15</v>
      </c>
      <c r="O119" s="20"/>
    </row>
    <row r="120" customFormat="false" ht="15" hidden="false" customHeight="false" outlineLevel="0" collapsed="false">
      <c r="A120" s="161" t="s">
        <v>115</v>
      </c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O120" s="20"/>
    </row>
    <row r="121" customFormat="false" ht="23.85" hidden="false" customHeight="false" outlineLevel="0" collapsed="false">
      <c r="A121" s="162" t="n">
        <v>1</v>
      </c>
      <c r="B121" s="91" t="s">
        <v>116</v>
      </c>
      <c r="C121" s="92" t="n">
        <v>14</v>
      </c>
      <c r="D121" s="163" t="n">
        <v>31</v>
      </c>
      <c r="E121" s="74" t="n">
        <v>0</v>
      </c>
      <c r="F121" s="81"/>
      <c r="G121" s="169"/>
      <c r="H121" s="81"/>
      <c r="I121" s="81"/>
      <c r="J121" s="164" t="n">
        <f aca="false">K121/D121</f>
        <v>0</v>
      </c>
      <c r="K121" s="165" t="n">
        <f aca="false">L121+M121+E121</f>
        <v>0</v>
      </c>
      <c r="L121" s="165" t="n">
        <f aca="false">F121*1163</f>
        <v>0</v>
      </c>
      <c r="M121" s="165" t="n">
        <f aca="false">G121*9.5</f>
        <v>0</v>
      </c>
      <c r="O121" s="20"/>
    </row>
    <row r="122" customFormat="false" ht="23.85" hidden="false" customHeight="false" outlineLevel="0" collapsed="false">
      <c r="A122" s="162" t="n">
        <v>2</v>
      </c>
      <c r="B122" s="91" t="s">
        <v>117</v>
      </c>
      <c r="C122" s="92" t="n">
        <v>20</v>
      </c>
      <c r="D122" s="163" t="n">
        <v>91.3</v>
      </c>
      <c r="E122" s="74" t="n">
        <v>160.72</v>
      </c>
      <c r="F122" s="81"/>
      <c r="G122" s="74"/>
      <c r="H122" s="81"/>
      <c r="I122" s="81"/>
      <c r="J122" s="166" t="n">
        <f aca="false">K122/D122</f>
        <v>1.76035049288061</v>
      </c>
      <c r="K122" s="165" t="n">
        <f aca="false">L122+M122+E122</f>
        <v>160.72</v>
      </c>
      <c r="L122" s="165" t="n">
        <f aca="false">F122*1163</f>
        <v>0</v>
      </c>
      <c r="M122" s="165" t="n">
        <f aca="false">G122*9.5</f>
        <v>0</v>
      </c>
      <c r="O122" s="20"/>
    </row>
    <row r="123" customFormat="false" ht="23.85" hidden="false" customHeight="false" outlineLevel="0" collapsed="false">
      <c r="A123" s="162" t="n">
        <v>3</v>
      </c>
      <c r="B123" s="91" t="s">
        <v>118</v>
      </c>
      <c r="C123" s="167"/>
      <c r="D123" s="92" t="n">
        <v>537.4</v>
      </c>
      <c r="E123" s="74" t="n">
        <v>1434.48</v>
      </c>
      <c r="F123" s="74"/>
      <c r="G123" s="81"/>
      <c r="H123" s="74" t="n">
        <v>23</v>
      </c>
      <c r="I123" s="81"/>
      <c r="J123" s="166" t="n">
        <f aca="false">K123/D123</f>
        <v>2.66929661332341</v>
      </c>
      <c r="K123" s="165" t="n">
        <f aca="false">L123+M123+E123</f>
        <v>1434.48</v>
      </c>
      <c r="L123" s="165" t="n">
        <f aca="false">F123*1163</f>
        <v>0</v>
      </c>
      <c r="M123" s="165" t="n">
        <f aca="false">G123*9.5</f>
        <v>0</v>
      </c>
      <c r="O123" s="20"/>
    </row>
    <row r="124" customFormat="false" ht="23.85" hidden="false" customHeight="false" outlineLevel="0" collapsed="false">
      <c r="A124" s="162" t="n">
        <v>4</v>
      </c>
      <c r="B124" s="91" t="s">
        <v>119</v>
      </c>
      <c r="C124" s="92" t="n">
        <v>700</v>
      </c>
      <c r="D124" s="163" t="n">
        <v>679</v>
      </c>
      <c r="E124" s="74" t="n">
        <v>387.54</v>
      </c>
      <c r="F124" s="81"/>
      <c r="G124" s="169"/>
      <c r="H124" s="81"/>
      <c r="I124" s="81"/>
      <c r="J124" s="166" t="n">
        <f aca="false">K124/D124</f>
        <v>0.570751104565538</v>
      </c>
      <c r="K124" s="165" t="n">
        <f aca="false">L124+M124+E124</f>
        <v>387.54</v>
      </c>
      <c r="L124" s="165" t="n">
        <f aca="false">F124*1163</f>
        <v>0</v>
      </c>
      <c r="M124" s="165" t="n">
        <f aca="false">G124*9.5</f>
        <v>0</v>
      </c>
      <c r="O124" s="20"/>
    </row>
    <row r="125" customFormat="false" ht="23.85" hidden="false" customHeight="false" outlineLevel="0" collapsed="false">
      <c r="A125" s="162" t="n">
        <v>5</v>
      </c>
      <c r="B125" s="91" t="s">
        <v>120</v>
      </c>
      <c r="C125" s="92" t="n">
        <v>100</v>
      </c>
      <c r="D125" s="92" t="n">
        <v>2559.4</v>
      </c>
      <c r="E125" s="74" t="n">
        <v>11078.72</v>
      </c>
      <c r="F125" s="74"/>
      <c r="G125" s="168"/>
      <c r="H125" s="74" t="n">
        <v>125.58</v>
      </c>
      <c r="I125" s="81"/>
      <c r="J125" s="166" t="n">
        <f aca="false">K125/D125</f>
        <v>4.32863952488865</v>
      </c>
      <c r="K125" s="165" t="n">
        <f aca="false">L125+M125+E125</f>
        <v>11078.72</v>
      </c>
      <c r="L125" s="165" t="n">
        <f aca="false">F125*1163</f>
        <v>0</v>
      </c>
      <c r="M125" s="165" t="n">
        <f aca="false">G125*9.5</f>
        <v>0</v>
      </c>
      <c r="O125" s="20"/>
    </row>
    <row r="126" customFormat="false" ht="23.85" hidden="false" customHeight="false" outlineLevel="0" collapsed="false">
      <c r="A126" s="162" t="n">
        <v>6</v>
      </c>
      <c r="B126" s="91" t="s">
        <v>121</v>
      </c>
      <c r="C126" s="92" t="n">
        <v>30</v>
      </c>
      <c r="D126" s="163" t="n">
        <v>137.5</v>
      </c>
      <c r="E126" s="74" t="n">
        <v>155.37</v>
      </c>
      <c r="F126" s="81"/>
      <c r="G126" s="169"/>
      <c r="H126" s="81"/>
      <c r="I126" s="81"/>
      <c r="J126" s="166" t="n">
        <f aca="false">K126/D126</f>
        <v>1.12996363636364</v>
      </c>
      <c r="K126" s="165" t="n">
        <f aca="false">L126+M126+E126</f>
        <v>155.37</v>
      </c>
      <c r="L126" s="165" t="n">
        <f aca="false">F126*1163</f>
        <v>0</v>
      </c>
      <c r="M126" s="165" t="n">
        <f aca="false">G126*9.5</f>
        <v>0</v>
      </c>
      <c r="O126" s="20"/>
    </row>
    <row r="127" customFormat="false" ht="23.85" hidden="false" customHeight="false" outlineLevel="0" collapsed="false">
      <c r="A127" s="162" t="n">
        <v>7</v>
      </c>
      <c r="B127" s="91" t="s">
        <v>122</v>
      </c>
      <c r="C127" s="92" t="n">
        <v>49</v>
      </c>
      <c r="D127" s="163" t="n">
        <v>675.6</v>
      </c>
      <c r="E127" s="74" t="n">
        <v>5910.92</v>
      </c>
      <c r="F127" s="168"/>
      <c r="G127" s="169"/>
      <c r="H127" s="74" t="n">
        <v>34.75</v>
      </c>
      <c r="I127" s="81"/>
      <c r="J127" s="166" t="n">
        <f aca="false">K127/D127</f>
        <v>8.74914150384843</v>
      </c>
      <c r="K127" s="165" t="n">
        <f aca="false">L127+M127+E127</f>
        <v>5910.92</v>
      </c>
      <c r="L127" s="165" t="n">
        <f aca="false">F127*1163</f>
        <v>0</v>
      </c>
      <c r="M127" s="165" t="n">
        <f aca="false">G127*9.5</f>
        <v>0</v>
      </c>
      <c r="O127" s="20"/>
    </row>
    <row r="128" customFormat="false" ht="23.85" hidden="false" customHeight="false" outlineLevel="0" collapsed="false">
      <c r="A128" s="162" t="n">
        <v>8</v>
      </c>
      <c r="B128" s="91" t="s">
        <v>123</v>
      </c>
      <c r="C128" s="92" t="n">
        <v>200</v>
      </c>
      <c r="D128" s="163" t="n">
        <v>1185.9</v>
      </c>
      <c r="E128" s="74" t="n">
        <v>1911.51</v>
      </c>
      <c r="F128" s="81"/>
      <c r="G128" s="74" t="n">
        <v>102.49</v>
      </c>
      <c r="H128" s="74" t="n">
        <v>57.37</v>
      </c>
      <c r="I128" s="81"/>
      <c r="J128" s="166" t="n">
        <f aca="false">K128/D128</f>
        <v>2.43289063158782</v>
      </c>
      <c r="K128" s="165" t="n">
        <f aca="false">L128+M128+E128</f>
        <v>2885.165</v>
      </c>
      <c r="L128" s="165" t="n">
        <f aca="false">F128*1163</f>
        <v>0</v>
      </c>
      <c r="M128" s="165" t="n">
        <f aca="false">G128*9.5</f>
        <v>973.655</v>
      </c>
      <c r="O128" s="20"/>
    </row>
    <row r="129" customFormat="false" ht="15" hidden="false" customHeight="false" outlineLevel="0" collapsed="false">
      <c r="A129" s="162" t="n">
        <v>9</v>
      </c>
      <c r="B129" s="91" t="s">
        <v>124</v>
      </c>
      <c r="C129" s="92" t="n">
        <v>60</v>
      </c>
      <c r="D129" s="163" t="n">
        <v>938</v>
      </c>
      <c r="E129" s="74" t="n">
        <v>2069.01</v>
      </c>
      <c r="F129" s="81"/>
      <c r="G129" s="74"/>
      <c r="H129" s="74" t="n">
        <v>28.54</v>
      </c>
      <c r="I129" s="81"/>
      <c r="J129" s="166" t="n">
        <f aca="false">K129/D129</f>
        <v>2.20576759061834</v>
      </c>
      <c r="K129" s="165" t="n">
        <f aca="false">L129+M129+E129</f>
        <v>2069.01</v>
      </c>
      <c r="L129" s="165" t="n">
        <f aca="false">F129*1163</f>
        <v>0</v>
      </c>
      <c r="M129" s="165" t="n">
        <f aca="false">G129*9.5</f>
        <v>0</v>
      </c>
      <c r="O129" s="20"/>
    </row>
    <row r="130" customFormat="false" ht="23.85" hidden="false" customHeight="false" outlineLevel="0" collapsed="false">
      <c r="A130" s="162" t="n">
        <v>10</v>
      </c>
      <c r="B130" s="91" t="s">
        <v>125</v>
      </c>
      <c r="C130" s="92" t="n">
        <v>20</v>
      </c>
      <c r="D130" s="163" t="n">
        <v>552</v>
      </c>
      <c r="E130" s="74" t="n">
        <v>208.12</v>
      </c>
      <c r="F130" s="81"/>
      <c r="G130" s="74"/>
      <c r="H130" s="81"/>
      <c r="I130" s="81"/>
      <c r="J130" s="166" t="n">
        <f aca="false">K130/D130</f>
        <v>0.377028985507246</v>
      </c>
      <c r="K130" s="165" t="n">
        <f aca="false">L130+M130+E130</f>
        <v>208.12</v>
      </c>
      <c r="L130" s="165" t="n">
        <f aca="false">F130*1163</f>
        <v>0</v>
      </c>
      <c r="M130" s="165" t="n">
        <f aca="false">G130*9.5</f>
        <v>0</v>
      </c>
      <c r="O130" s="20"/>
    </row>
    <row r="131" customFormat="false" ht="23.85" hidden="false" customHeight="false" outlineLevel="0" collapsed="false">
      <c r="A131" s="162" t="n">
        <v>11</v>
      </c>
      <c r="B131" s="91" t="s">
        <v>126</v>
      </c>
      <c r="C131" s="92" t="n">
        <v>158</v>
      </c>
      <c r="D131" s="163" t="n">
        <v>1599.27</v>
      </c>
      <c r="E131" s="74" t="n">
        <v>3468.51</v>
      </c>
      <c r="F131" s="169"/>
      <c r="G131" s="168"/>
      <c r="H131" s="74" t="n">
        <v>42.93</v>
      </c>
      <c r="I131" s="81"/>
      <c r="J131" s="166" t="n">
        <f aca="false">K131/D131</f>
        <v>2.16880826877263</v>
      </c>
      <c r="K131" s="165" t="n">
        <f aca="false">L131+M131+E131</f>
        <v>3468.51</v>
      </c>
      <c r="L131" s="165" t="n">
        <f aca="false">F131*1163</f>
        <v>0</v>
      </c>
      <c r="M131" s="165" t="n">
        <f aca="false">G131*9.5</f>
        <v>0</v>
      </c>
      <c r="O131" s="20"/>
    </row>
    <row r="132" customFormat="false" ht="15" hidden="false" customHeight="false" outlineLevel="0" collapsed="false">
      <c r="A132" s="162" t="n">
        <v>12</v>
      </c>
      <c r="B132" s="91" t="s">
        <v>127</v>
      </c>
      <c r="C132" s="92" t="n">
        <v>1060</v>
      </c>
      <c r="D132" s="163" t="n">
        <v>1559.27</v>
      </c>
      <c r="E132" s="74" t="n">
        <v>4141.91</v>
      </c>
      <c r="F132" s="81"/>
      <c r="G132" s="169"/>
      <c r="H132" s="74" t="n">
        <v>72.87</v>
      </c>
      <c r="I132" s="81"/>
      <c r="J132" s="166" t="n">
        <f aca="false">K132/D132</f>
        <v>2.65631353133197</v>
      </c>
      <c r="K132" s="165" t="n">
        <f aca="false">L132+M132+E132</f>
        <v>4141.91</v>
      </c>
      <c r="L132" s="165" t="n">
        <f aca="false">F132*1163</f>
        <v>0</v>
      </c>
      <c r="M132" s="165" t="n">
        <f aca="false">G132*9.5</f>
        <v>0</v>
      </c>
      <c r="O132" s="20"/>
    </row>
    <row r="133" customFormat="false" ht="23.85" hidden="false" customHeight="false" outlineLevel="0" collapsed="false">
      <c r="A133" s="162" t="n">
        <v>13</v>
      </c>
      <c r="B133" s="91" t="s">
        <v>128</v>
      </c>
      <c r="C133" s="92"/>
      <c r="D133" s="163" t="n">
        <v>127.8</v>
      </c>
      <c r="E133" s="74" t="n">
        <v>141.4</v>
      </c>
      <c r="F133" s="81"/>
      <c r="G133" s="169"/>
      <c r="H133" s="69" t="n">
        <v>3.8</v>
      </c>
      <c r="I133" s="81"/>
      <c r="J133" s="166" t="n">
        <f aca="false">K133/D133</f>
        <v>1.10641627543036</v>
      </c>
      <c r="K133" s="165" t="n">
        <f aca="false">L133+M133+E133</f>
        <v>141.4</v>
      </c>
      <c r="L133" s="165" t="n">
        <f aca="false">F133*1163</f>
        <v>0</v>
      </c>
      <c r="M133" s="165" t="n">
        <f aca="false">G133*9.5</f>
        <v>0</v>
      </c>
      <c r="O133" s="20"/>
    </row>
    <row r="134" customFormat="false" ht="15" hidden="false" customHeight="false" outlineLevel="0" collapsed="false">
      <c r="A134" s="162" t="n">
        <v>14</v>
      </c>
      <c r="B134" s="91" t="s">
        <v>129</v>
      </c>
      <c r="C134" s="170"/>
      <c r="D134" s="171" t="n">
        <v>606.3</v>
      </c>
      <c r="E134" s="74" t="n">
        <v>5763.97</v>
      </c>
      <c r="F134" s="172"/>
      <c r="G134" s="81"/>
      <c r="H134" s="74" t="n">
        <v>20.33</v>
      </c>
      <c r="I134" s="81"/>
      <c r="J134" s="166" t="n">
        <f aca="false">K134/D134</f>
        <v>9.50679531585024</v>
      </c>
      <c r="K134" s="165" t="n">
        <f aca="false">L134+M134+E134</f>
        <v>5763.97</v>
      </c>
      <c r="L134" s="165" t="n">
        <f aca="false">F134*1163</f>
        <v>0</v>
      </c>
      <c r="M134" s="165" t="n">
        <f aca="false">G134*9.5</f>
        <v>0</v>
      </c>
      <c r="O134" s="20"/>
    </row>
    <row r="135" customFormat="false" ht="15" hidden="false" customHeight="false" outlineLevel="0" collapsed="false">
      <c r="A135" s="162" t="n">
        <v>15</v>
      </c>
      <c r="B135" s="91" t="s">
        <v>130</v>
      </c>
      <c r="C135" s="92" t="n">
        <v>10</v>
      </c>
      <c r="D135" s="92" t="n">
        <v>712.92</v>
      </c>
      <c r="E135" s="74" t="n">
        <v>621.36</v>
      </c>
      <c r="F135" s="81"/>
      <c r="G135" s="81"/>
      <c r="H135" s="74" t="n">
        <v>26.17</v>
      </c>
      <c r="I135" s="81"/>
      <c r="J135" s="166" t="n">
        <f aca="false">K135/D135</f>
        <v>0.871570442686416</v>
      </c>
      <c r="K135" s="165" t="n">
        <f aca="false">L135+M135+E135</f>
        <v>621.36</v>
      </c>
      <c r="L135" s="165" t="n">
        <f aca="false">F135*1163</f>
        <v>0</v>
      </c>
      <c r="M135" s="165" t="n">
        <f aca="false">G135*9.5</f>
        <v>0</v>
      </c>
      <c r="O135" s="20"/>
    </row>
    <row r="136" customFormat="false" ht="23.85" hidden="false" customHeight="false" outlineLevel="0" collapsed="false">
      <c r="A136" s="162" t="n">
        <v>16</v>
      </c>
      <c r="B136" s="91" t="s">
        <v>131</v>
      </c>
      <c r="C136" s="92" t="n">
        <v>30</v>
      </c>
      <c r="D136" s="163" t="n">
        <v>350</v>
      </c>
      <c r="E136" s="74" t="n">
        <v>278.25</v>
      </c>
      <c r="F136" s="81"/>
      <c r="G136" s="169"/>
      <c r="H136" s="81"/>
      <c r="I136" s="81"/>
      <c r="J136" s="166" t="n">
        <f aca="false">K136/D136</f>
        <v>0.795</v>
      </c>
      <c r="K136" s="165" t="n">
        <f aca="false">L136+M136+E136</f>
        <v>278.25</v>
      </c>
      <c r="L136" s="165" t="n">
        <f aca="false">F136*1163</f>
        <v>0</v>
      </c>
      <c r="M136" s="165" t="n">
        <f aca="false">G136*9.5</f>
        <v>0</v>
      </c>
      <c r="O136" s="20"/>
    </row>
    <row r="137" customFormat="false" ht="23.85" hidden="false" customHeight="false" outlineLevel="0" collapsed="false">
      <c r="A137" s="162" t="n">
        <v>17</v>
      </c>
      <c r="B137" s="91" t="s">
        <v>132</v>
      </c>
      <c r="C137" s="92"/>
      <c r="D137" s="163" t="n">
        <v>1166.8</v>
      </c>
      <c r="E137" s="74" t="n">
        <v>2036.33</v>
      </c>
      <c r="F137" s="81"/>
      <c r="G137" s="169"/>
      <c r="H137" s="69" t="n">
        <v>36.85</v>
      </c>
      <c r="I137" s="81"/>
      <c r="J137" s="166" t="n">
        <f aca="false">K137/D137</f>
        <v>1.74522625985602</v>
      </c>
      <c r="K137" s="165" t="n">
        <f aca="false">L137+M137+E137</f>
        <v>2036.33</v>
      </c>
      <c r="L137" s="165" t="n">
        <f aca="false">F137*1163</f>
        <v>0</v>
      </c>
      <c r="M137" s="165" t="n">
        <f aca="false">G137*9.5</f>
        <v>0</v>
      </c>
      <c r="O137" s="20"/>
    </row>
    <row r="138" customFormat="false" ht="23.85" hidden="false" customHeight="false" outlineLevel="0" collapsed="false">
      <c r="A138" s="162" t="n">
        <v>18</v>
      </c>
      <c r="B138" s="146" t="s">
        <v>133</v>
      </c>
      <c r="C138" s="92"/>
      <c r="D138" s="163" t="n">
        <v>270.2</v>
      </c>
      <c r="E138" s="74" t="n">
        <v>99.42</v>
      </c>
      <c r="F138" s="81"/>
      <c r="G138" s="169"/>
      <c r="H138" s="69" t="n">
        <v>0</v>
      </c>
      <c r="I138" s="81"/>
      <c r="J138" s="166" t="n">
        <f aca="false">K138/D138</f>
        <v>0.367949666913398</v>
      </c>
      <c r="K138" s="165" t="n">
        <f aca="false">L138+M138+E138</f>
        <v>99.42</v>
      </c>
      <c r="L138" s="165" t="n">
        <f aca="false">F138*1163</f>
        <v>0</v>
      </c>
      <c r="M138" s="165" t="n">
        <f aca="false">G138*9.5</f>
        <v>0</v>
      </c>
      <c r="O138" s="20"/>
    </row>
    <row r="139" customFormat="false" ht="15" hidden="false" customHeight="false" outlineLevel="0" collapsed="false">
      <c r="A139" s="173"/>
      <c r="B139" s="174" t="s">
        <v>66</v>
      </c>
      <c r="C139" s="175" t="n">
        <f aca="false">SUM(C121:C138)</f>
        <v>2451</v>
      </c>
      <c r="D139" s="175" t="n">
        <f aca="false">SUM(D121:D138)</f>
        <v>13779.66</v>
      </c>
      <c r="E139" s="176" t="n">
        <f aca="false">SUM(E121:E138)</f>
        <v>39867.54</v>
      </c>
      <c r="F139" s="176" t="n">
        <f aca="false">SUM(F121:F138)</f>
        <v>0</v>
      </c>
      <c r="G139" s="176" t="n">
        <f aca="false">SUM(G121:G138)</f>
        <v>102.49</v>
      </c>
      <c r="H139" s="176" t="n">
        <f aca="false">SUM(H121:H138)</f>
        <v>472.19</v>
      </c>
      <c r="I139" s="176" t="n">
        <f aca="false">SUM(I121:I138)</f>
        <v>0</v>
      </c>
      <c r="J139" s="177"/>
      <c r="K139" s="177"/>
      <c r="L139" s="177"/>
      <c r="M139" s="178"/>
      <c r="O139" s="20"/>
    </row>
    <row r="140" customFormat="false" ht="15" hidden="false" customHeight="false" outlineLevel="0" collapsed="false">
      <c r="A140" s="173"/>
      <c r="B140" s="174" t="s">
        <v>67</v>
      </c>
      <c r="C140" s="175"/>
      <c r="D140" s="175"/>
      <c r="E140" s="176"/>
      <c r="F140" s="176"/>
      <c r="G140" s="176"/>
      <c r="H140" s="176"/>
      <c r="I140" s="178"/>
      <c r="J140" s="179" t="n">
        <f aca="false">SUM(J121:J138)/18</f>
        <v>2.41343943580137</v>
      </c>
      <c r="K140" s="178"/>
      <c r="L140" s="178"/>
      <c r="M140" s="178"/>
      <c r="O140" s="20"/>
    </row>
    <row r="141" customFormat="false" ht="15" hidden="false" customHeight="false" outlineLevel="0" collapsed="false">
      <c r="A141" s="125"/>
      <c r="B141" s="125"/>
      <c r="C141" s="125"/>
      <c r="D141" s="125"/>
      <c r="E141" s="124"/>
      <c r="F141" s="124"/>
      <c r="G141" s="124"/>
      <c r="H141" s="124"/>
      <c r="I141" s="124"/>
      <c r="J141" s="124"/>
      <c r="K141" s="124"/>
      <c r="L141" s="124"/>
      <c r="M141" s="124"/>
      <c r="O141" s="20"/>
    </row>
    <row r="142" customFormat="false" ht="15" hidden="false" customHeight="false" outlineLevel="0" collapsed="false">
      <c r="A142" s="125"/>
      <c r="B142" s="125"/>
      <c r="C142" s="125"/>
      <c r="D142" s="125"/>
      <c r="E142" s="124"/>
      <c r="F142" s="124"/>
      <c r="G142" s="124"/>
      <c r="H142" s="124"/>
      <c r="I142" s="124"/>
      <c r="J142" s="124"/>
      <c r="K142" s="124"/>
      <c r="L142" s="124"/>
      <c r="M142" s="124"/>
      <c r="O142" s="20"/>
    </row>
    <row r="143" customFormat="false" ht="13.5" hidden="false" customHeight="true" outlineLevel="0" collapsed="false">
      <c r="A143" s="126" t="s">
        <v>1</v>
      </c>
      <c r="B143" s="127" t="s">
        <v>2</v>
      </c>
      <c r="C143" s="127" t="s">
        <v>3</v>
      </c>
      <c r="D143" s="127" t="s">
        <v>4</v>
      </c>
      <c r="E143" s="126" t="s">
        <v>5</v>
      </c>
      <c r="F143" s="126"/>
      <c r="G143" s="126"/>
      <c r="H143" s="126"/>
      <c r="I143" s="126"/>
      <c r="J143" s="127" t="s">
        <v>6</v>
      </c>
      <c r="K143" s="127" t="s">
        <v>7</v>
      </c>
      <c r="L143" s="127"/>
      <c r="M143" s="127"/>
      <c r="O143" s="20"/>
    </row>
    <row r="144" customFormat="false" ht="45" hidden="false" customHeight="true" outlineLevel="0" collapsed="false">
      <c r="A144" s="126"/>
      <c r="B144" s="127"/>
      <c r="C144" s="127"/>
      <c r="D144" s="127"/>
      <c r="E144" s="126" t="s">
        <v>8</v>
      </c>
      <c r="F144" s="126" t="s">
        <v>9</v>
      </c>
      <c r="G144" s="126" t="s">
        <v>10</v>
      </c>
      <c r="H144" s="126" t="s">
        <v>11</v>
      </c>
      <c r="I144" s="126" t="s">
        <v>12</v>
      </c>
      <c r="J144" s="127"/>
      <c r="K144" s="127" t="s">
        <v>13</v>
      </c>
      <c r="L144" s="127" t="s">
        <v>14</v>
      </c>
      <c r="M144" s="127" t="s">
        <v>15</v>
      </c>
      <c r="O144" s="20"/>
    </row>
    <row r="145" customFormat="false" ht="15" hidden="false" customHeight="false" outlineLevel="0" collapsed="false">
      <c r="A145" s="161" t="s">
        <v>134</v>
      </c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O145" s="20"/>
    </row>
    <row r="146" customFormat="false" ht="35.05" hidden="false" customHeight="false" outlineLevel="0" collapsed="false">
      <c r="A146" s="180" t="n">
        <v>1</v>
      </c>
      <c r="B146" s="201" t="s">
        <v>212</v>
      </c>
      <c r="C146" s="92" t="n">
        <v>756</v>
      </c>
      <c r="D146" s="92" t="n">
        <v>5466</v>
      </c>
      <c r="E146" s="74" t="n">
        <v>6640.62</v>
      </c>
      <c r="F146" s="74"/>
      <c r="G146" s="81"/>
      <c r="H146" s="74" t="n">
        <v>182.44</v>
      </c>
      <c r="I146" s="81"/>
      <c r="J146" s="93" t="n">
        <f aca="false">K146/D146</f>
        <v>1.21489571899012</v>
      </c>
      <c r="K146" s="76" t="n">
        <f aca="false">L146+M146+E146</f>
        <v>6640.62</v>
      </c>
      <c r="L146" s="76" t="n">
        <f aca="false">F146*1163</f>
        <v>0</v>
      </c>
      <c r="M146" s="76" t="n">
        <f aca="false">G146*9.5</f>
        <v>0</v>
      </c>
      <c r="O146" s="20"/>
    </row>
    <row r="147" customFormat="false" ht="23.85" hidden="false" customHeight="false" outlineLevel="0" collapsed="false">
      <c r="A147" s="180" t="n">
        <v>2</v>
      </c>
      <c r="B147" s="202" t="s">
        <v>136</v>
      </c>
      <c r="C147" s="92" t="n">
        <v>810</v>
      </c>
      <c r="D147" s="92" t="n">
        <v>11225.1</v>
      </c>
      <c r="E147" s="74" t="n">
        <v>23685.95</v>
      </c>
      <c r="F147" s="74"/>
      <c r="G147" s="74" t="n">
        <v>4200.13</v>
      </c>
      <c r="H147" s="74" t="n">
        <v>727.1</v>
      </c>
      <c r="I147" s="81"/>
      <c r="J147" s="93" t="n">
        <f aca="false">K147/D147</f>
        <v>5.66473216274243</v>
      </c>
      <c r="K147" s="76" t="n">
        <f aca="false">L147+M147+E147</f>
        <v>63587.185</v>
      </c>
      <c r="L147" s="76" t="n">
        <f aca="false">F147*1163</f>
        <v>0</v>
      </c>
      <c r="M147" s="76" t="n">
        <f aca="false">G147*9.5</f>
        <v>39901.235</v>
      </c>
      <c r="O147" s="20"/>
    </row>
    <row r="148" customFormat="false" ht="23.85" hidden="false" customHeight="false" outlineLevel="0" collapsed="false">
      <c r="A148" s="180" t="n">
        <v>3</v>
      </c>
      <c r="B148" s="201" t="s">
        <v>213</v>
      </c>
      <c r="C148" s="92" t="n">
        <v>50</v>
      </c>
      <c r="D148" s="92" t="n">
        <v>391</v>
      </c>
      <c r="E148" s="74" t="n">
        <v>347.15</v>
      </c>
      <c r="F148" s="172"/>
      <c r="G148" s="69"/>
      <c r="H148" s="169"/>
      <c r="I148" s="169"/>
      <c r="J148" s="93" t="n">
        <f aca="false">K148/D148</f>
        <v>0.887851662404092</v>
      </c>
      <c r="K148" s="76" t="n">
        <f aca="false">L148+M148+E148</f>
        <v>347.15</v>
      </c>
      <c r="L148" s="76" t="n">
        <f aca="false">F148*1163</f>
        <v>0</v>
      </c>
      <c r="M148" s="76" t="n">
        <f aca="false">G148*9.5</f>
        <v>0</v>
      </c>
      <c r="O148" s="20"/>
    </row>
    <row r="149" customFormat="false" ht="23.85" hidden="false" customHeight="false" outlineLevel="0" collapsed="false">
      <c r="A149" s="180" t="n">
        <v>4</v>
      </c>
      <c r="B149" s="203" t="s">
        <v>214</v>
      </c>
      <c r="C149" s="92" t="n">
        <v>40</v>
      </c>
      <c r="D149" s="92" t="n">
        <v>193</v>
      </c>
      <c r="E149" s="74" t="n">
        <v>229.31</v>
      </c>
      <c r="F149" s="172"/>
      <c r="G149" s="69"/>
      <c r="H149" s="74" t="n">
        <v>2</v>
      </c>
      <c r="I149" s="169"/>
      <c r="J149" s="93" t="n">
        <f aca="false">K149/D149</f>
        <v>1.18813471502591</v>
      </c>
      <c r="K149" s="76" t="n">
        <f aca="false">L149+M149+E149</f>
        <v>229.31</v>
      </c>
      <c r="L149" s="76" t="n">
        <f aca="false">F149*1163</f>
        <v>0</v>
      </c>
      <c r="M149" s="76" t="n">
        <f aca="false">G149*9.5</f>
        <v>0</v>
      </c>
      <c r="O149" s="20"/>
    </row>
    <row r="150" customFormat="false" ht="23.85" hidden="false" customHeight="false" outlineLevel="0" collapsed="false">
      <c r="A150" s="180" t="n">
        <v>5</v>
      </c>
      <c r="B150" s="203" t="s">
        <v>215</v>
      </c>
      <c r="C150" s="95" t="n">
        <v>135</v>
      </c>
      <c r="D150" s="92" t="n">
        <v>845</v>
      </c>
      <c r="E150" s="74" t="n">
        <v>1210.5</v>
      </c>
      <c r="F150" s="74"/>
      <c r="G150" s="81"/>
      <c r="H150" s="74" t="n">
        <v>23.74</v>
      </c>
      <c r="I150" s="74" t="n">
        <v>3.86</v>
      </c>
      <c r="J150" s="93" t="n">
        <f aca="false">K150/D150</f>
        <v>1.43254437869822</v>
      </c>
      <c r="K150" s="76" t="n">
        <f aca="false">L150+M150+E150</f>
        <v>1210.5</v>
      </c>
      <c r="L150" s="76" t="n">
        <f aca="false">F150*1163</f>
        <v>0</v>
      </c>
      <c r="M150" s="76" t="n">
        <f aca="false">G150*9.5</f>
        <v>0</v>
      </c>
      <c r="O150" s="20"/>
    </row>
    <row r="151" customFormat="false" ht="35.05" hidden="false" customHeight="false" outlineLevel="0" collapsed="false">
      <c r="A151" s="180" t="n">
        <v>6</v>
      </c>
      <c r="B151" s="202" t="s">
        <v>216</v>
      </c>
      <c r="C151" s="92" t="n">
        <v>761</v>
      </c>
      <c r="D151" s="92" t="n">
        <v>2193</v>
      </c>
      <c r="E151" s="74" t="n">
        <v>2084.85</v>
      </c>
      <c r="F151" s="74"/>
      <c r="G151" s="81"/>
      <c r="H151" s="74" t="n">
        <v>82.53</v>
      </c>
      <c r="I151" s="69" t="n">
        <v>2.86</v>
      </c>
      <c r="J151" s="93" t="n">
        <f aca="false">K151/D151</f>
        <v>0.950683994528044</v>
      </c>
      <c r="K151" s="76" t="n">
        <f aca="false">L151+M151+E151</f>
        <v>2084.85</v>
      </c>
      <c r="L151" s="76" t="n">
        <f aca="false">F151*1163</f>
        <v>0</v>
      </c>
      <c r="M151" s="76" t="n">
        <f aca="false">G151*9.5</f>
        <v>0</v>
      </c>
      <c r="O151" s="20"/>
    </row>
    <row r="152" customFormat="false" ht="23.85" hidden="false" customHeight="false" outlineLevel="0" collapsed="false">
      <c r="A152" s="180" t="n">
        <v>7</v>
      </c>
      <c r="B152" s="203" t="s">
        <v>217</v>
      </c>
      <c r="C152" s="92" t="n">
        <v>125</v>
      </c>
      <c r="D152" s="92" t="n">
        <v>616.3</v>
      </c>
      <c r="E152" s="74" t="n">
        <v>1391.18</v>
      </c>
      <c r="F152" s="169"/>
      <c r="G152" s="81"/>
      <c r="H152" s="74" t="n">
        <v>9.58</v>
      </c>
      <c r="I152" s="169"/>
      <c r="J152" s="93" t="n">
        <f aca="false">K152/D152</f>
        <v>2.25730975174428</v>
      </c>
      <c r="K152" s="76" t="n">
        <f aca="false">L152+M152+E152</f>
        <v>1391.18</v>
      </c>
      <c r="L152" s="76" t="n">
        <f aca="false">F152*1163</f>
        <v>0</v>
      </c>
      <c r="M152" s="76" t="n">
        <f aca="false">G152*9.5</f>
        <v>0</v>
      </c>
      <c r="O152" s="20"/>
    </row>
    <row r="153" customFormat="false" ht="35.05" hidden="false" customHeight="false" outlineLevel="0" collapsed="false">
      <c r="A153" s="180" t="n">
        <v>8</v>
      </c>
      <c r="B153" s="202" t="s">
        <v>142</v>
      </c>
      <c r="C153" s="92" t="n">
        <v>1995</v>
      </c>
      <c r="D153" s="92" t="n">
        <v>25949</v>
      </c>
      <c r="E153" s="74" t="n">
        <v>18543.33</v>
      </c>
      <c r="F153" s="74" t="n">
        <v>24.07</v>
      </c>
      <c r="G153" s="81"/>
      <c r="H153" s="74" t="n">
        <v>3798.47</v>
      </c>
      <c r="I153" s="81"/>
      <c r="J153" s="93" t="n">
        <f aca="false">K153/D153</f>
        <v>1.79339242360014</v>
      </c>
      <c r="K153" s="76" t="n">
        <f aca="false">L153+M153+E153</f>
        <v>46536.74</v>
      </c>
      <c r="L153" s="76" t="n">
        <f aca="false">F153*1163</f>
        <v>27993.41</v>
      </c>
      <c r="M153" s="76" t="n">
        <f aca="false">G153*9.5</f>
        <v>0</v>
      </c>
      <c r="O153" s="20"/>
    </row>
    <row r="154" customFormat="false" ht="40.5" hidden="false" customHeight="true" outlineLevel="0" collapsed="false">
      <c r="A154" s="180" t="n">
        <v>9</v>
      </c>
      <c r="B154" s="204" t="s">
        <v>218</v>
      </c>
      <c r="C154" s="92" t="n">
        <v>1031</v>
      </c>
      <c r="D154" s="92" t="n">
        <v>5112</v>
      </c>
      <c r="E154" s="74" t="n">
        <v>6008.6</v>
      </c>
      <c r="F154" s="74"/>
      <c r="G154" s="81"/>
      <c r="H154" s="74" t="n">
        <v>174.13</v>
      </c>
      <c r="I154" s="81"/>
      <c r="J154" s="93" t="n">
        <f aca="false">K154/D154</f>
        <v>1.17539123630673</v>
      </c>
      <c r="K154" s="76" t="n">
        <f aca="false">L154+M154+E154</f>
        <v>6008.6</v>
      </c>
      <c r="L154" s="76" t="n">
        <f aca="false">F154*1163</f>
        <v>0</v>
      </c>
      <c r="M154" s="76" t="n">
        <f aca="false">G154*9.5</f>
        <v>0</v>
      </c>
      <c r="O154" s="20"/>
    </row>
    <row r="155" customFormat="false" ht="23.85" hidden="false" customHeight="false" outlineLevel="0" collapsed="false">
      <c r="A155" s="180" t="n">
        <v>10</v>
      </c>
      <c r="B155" s="202" t="s">
        <v>144</v>
      </c>
      <c r="C155" s="92" t="n">
        <v>1125</v>
      </c>
      <c r="D155" s="92" t="n">
        <v>8890</v>
      </c>
      <c r="E155" s="74" t="n">
        <v>2417.8</v>
      </c>
      <c r="F155" s="74"/>
      <c r="G155" s="81"/>
      <c r="H155" s="74" t="n">
        <v>516.74</v>
      </c>
      <c r="I155" s="81"/>
      <c r="J155" s="93" t="n">
        <f aca="false">K155/D155</f>
        <v>0.271968503937008</v>
      </c>
      <c r="K155" s="76" t="n">
        <f aca="false">L155+M155+E155</f>
        <v>2417.8</v>
      </c>
      <c r="L155" s="76" t="n">
        <f aca="false">F155*1163</f>
        <v>0</v>
      </c>
      <c r="M155" s="76" t="n">
        <f aca="false">G155*9.5</f>
        <v>0</v>
      </c>
      <c r="O155" s="20"/>
    </row>
    <row r="156" customFormat="false" ht="35.05" hidden="false" customHeight="false" outlineLevel="0" collapsed="false">
      <c r="A156" s="180" t="n">
        <v>11</v>
      </c>
      <c r="B156" s="202" t="s">
        <v>145</v>
      </c>
      <c r="C156" s="92" t="n">
        <v>910</v>
      </c>
      <c r="D156" s="92" t="n">
        <v>2539.5</v>
      </c>
      <c r="E156" s="74" t="n">
        <v>9800.57</v>
      </c>
      <c r="F156" s="169"/>
      <c r="G156" s="74" t="n">
        <v>6.04</v>
      </c>
      <c r="H156" s="74" t="n">
        <v>166.53</v>
      </c>
      <c r="I156" s="69" t="n">
        <v>53.52</v>
      </c>
      <c r="J156" s="93" t="n">
        <f aca="false">K156/D156</f>
        <v>3.8818468202402</v>
      </c>
      <c r="K156" s="76" t="n">
        <f aca="false">L156+M156+E156</f>
        <v>9857.95</v>
      </c>
      <c r="L156" s="76" t="n">
        <f aca="false">F156*1163</f>
        <v>0</v>
      </c>
      <c r="M156" s="76" t="n">
        <f aca="false">G156*9.5</f>
        <v>57.38</v>
      </c>
      <c r="O156" s="20"/>
    </row>
    <row r="157" customFormat="false" ht="23.85" hidden="false" customHeight="false" outlineLevel="0" collapsed="false">
      <c r="A157" s="180" t="n">
        <v>12</v>
      </c>
      <c r="B157" s="202" t="s">
        <v>146</v>
      </c>
      <c r="C157" s="92" t="n">
        <v>130</v>
      </c>
      <c r="D157" s="92" t="n">
        <v>2840.4</v>
      </c>
      <c r="E157" s="69" t="n">
        <v>14215.07</v>
      </c>
      <c r="F157" s="81"/>
      <c r="G157" s="81"/>
      <c r="H157" s="74" t="n">
        <v>143.84</v>
      </c>
      <c r="I157" s="81"/>
      <c r="J157" s="93" t="n">
        <f aca="false">K157/D157</f>
        <v>5.00460146458245</v>
      </c>
      <c r="K157" s="76" t="n">
        <f aca="false">L157+M157+E157</f>
        <v>14215.07</v>
      </c>
      <c r="L157" s="76" t="n">
        <f aca="false">F157*1163</f>
        <v>0</v>
      </c>
      <c r="M157" s="76" t="n">
        <f aca="false">G157*9.5</f>
        <v>0</v>
      </c>
      <c r="O157" s="20"/>
    </row>
    <row r="158" customFormat="false" ht="23.85" hidden="false" customHeight="false" outlineLevel="0" collapsed="false">
      <c r="A158" s="180" t="n">
        <v>13</v>
      </c>
      <c r="B158" s="203" t="s">
        <v>219</v>
      </c>
      <c r="C158" s="92" t="n">
        <v>50</v>
      </c>
      <c r="D158" s="92" t="n">
        <v>241</v>
      </c>
      <c r="E158" s="74" t="n">
        <v>427.05</v>
      </c>
      <c r="F158" s="172"/>
      <c r="G158" s="81"/>
      <c r="H158" s="74" t="n">
        <v>7.58</v>
      </c>
      <c r="I158" s="169"/>
      <c r="J158" s="93" t="n">
        <f aca="false">K158/D158</f>
        <v>1.77199170124481</v>
      </c>
      <c r="K158" s="76" t="n">
        <f aca="false">L158+M158+E158</f>
        <v>427.05</v>
      </c>
      <c r="L158" s="76" t="n">
        <f aca="false">F158*1163</f>
        <v>0</v>
      </c>
      <c r="M158" s="76" t="n">
        <f aca="false">G158*9.5</f>
        <v>0</v>
      </c>
      <c r="O158" s="20"/>
    </row>
    <row r="159" customFormat="false" ht="35.05" hidden="false" customHeight="false" outlineLevel="0" collapsed="false">
      <c r="A159" s="180" t="n">
        <v>14</v>
      </c>
      <c r="B159" s="201" t="s">
        <v>220</v>
      </c>
      <c r="C159" s="92" t="n">
        <v>35</v>
      </c>
      <c r="D159" s="92" t="n">
        <v>217</v>
      </c>
      <c r="E159" s="74" t="n">
        <v>114.4</v>
      </c>
      <c r="F159" s="172"/>
      <c r="G159" s="81"/>
      <c r="H159" s="74"/>
      <c r="I159" s="169"/>
      <c r="J159" s="93" t="n">
        <f aca="false">K159/D159</f>
        <v>0.527188940092166</v>
      </c>
      <c r="K159" s="76" t="n">
        <f aca="false">L159+M159+E159</f>
        <v>114.4</v>
      </c>
      <c r="L159" s="76" t="n">
        <f aca="false">F159*1163</f>
        <v>0</v>
      </c>
      <c r="M159" s="76" t="n">
        <f aca="false">G159*9.5</f>
        <v>0</v>
      </c>
      <c r="O159" s="20"/>
    </row>
    <row r="160" customFormat="false" ht="15" hidden="false" customHeight="false" outlineLevel="0" collapsed="false">
      <c r="A160" s="173"/>
      <c r="B160" s="174" t="s">
        <v>66</v>
      </c>
      <c r="C160" s="175" t="n">
        <f aca="false">SUM(C146:C159)</f>
        <v>7953</v>
      </c>
      <c r="D160" s="175" t="n">
        <f aca="false">SUM(D146:D159)</f>
        <v>66718.3</v>
      </c>
      <c r="E160" s="175" t="n">
        <f aca="false">SUM(E146:E159)</f>
        <v>87116.38</v>
      </c>
      <c r="F160" s="175" t="n">
        <f aca="false">SUM(F146:F159)</f>
        <v>24.07</v>
      </c>
      <c r="G160" s="175" t="n">
        <f aca="false">SUM(G146:G159)</f>
        <v>4206.17</v>
      </c>
      <c r="H160" s="175" t="n">
        <f aca="false">SUM(H146:H159)</f>
        <v>5834.68</v>
      </c>
      <c r="I160" s="175" t="n">
        <f aca="false">SUM(I146:I159)</f>
        <v>60.24</v>
      </c>
      <c r="J160" s="178"/>
      <c r="K160" s="178"/>
      <c r="L160" s="178"/>
      <c r="M160" s="178"/>
      <c r="O160" s="96"/>
    </row>
    <row r="161" customFormat="false" ht="15" hidden="false" customHeight="false" outlineLevel="0" collapsed="false">
      <c r="A161" s="173"/>
      <c r="B161" s="174" t="s">
        <v>67</v>
      </c>
      <c r="C161" s="175"/>
      <c r="D161" s="175"/>
      <c r="E161" s="176"/>
      <c r="F161" s="176"/>
      <c r="G161" s="176"/>
      <c r="H161" s="176"/>
      <c r="I161" s="181"/>
      <c r="J161" s="181" t="n">
        <f aca="false">SUM(J146:J159)/14</f>
        <v>2.0016095338669</v>
      </c>
      <c r="K161" s="178"/>
      <c r="L161" s="178"/>
      <c r="M161" s="178"/>
      <c r="O161" s="96"/>
    </row>
    <row r="162" customFormat="false" ht="15" hidden="false" customHeight="false" outlineLevel="0" collapsed="false">
      <c r="A162" s="125"/>
      <c r="B162" s="125"/>
      <c r="C162" s="156"/>
      <c r="D162" s="156"/>
      <c r="E162" s="157"/>
      <c r="F162" s="157"/>
      <c r="G162" s="157"/>
      <c r="H162" s="157"/>
      <c r="I162" s="157"/>
      <c r="J162" s="156"/>
      <c r="K162" s="159"/>
      <c r="L162" s="159"/>
      <c r="M162" s="159"/>
      <c r="O162" s="96"/>
    </row>
    <row r="163" customFormat="false" ht="15" hidden="true" customHeight="false" outlineLevel="0" collapsed="false">
      <c r="A163" s="125"/>
      <c r="B163" s="125"/>
      <c r="C163" s="156"/>
      <c r="D163" s="156"/>
      <c r="E163" s="157"/>
      <c r="F163" s="157"/>
      <c r="G163" s="157"/>
      <c r="H163" s="157"/>
      <c r="I163" s="157"/>
      <c r="J163" s="156"/>
      <c r="K163" s="159"/>
      <c r="L163" s="159"/>
      <c r="M163" s="159"/>
      <c r="O163" s="96"/>
    </row>
    <row r="164" customFormat="false" ht="15" hidden="true" customHeight="false" outlineLevel="0" collapsed="false">
      <c r="A164" s="125"/>
      <c r="B164" s="125"/>
      <c r="C164" s="156"/>
      <c r="D164" s="156"/>
      <c r="E164" s="157"/>
      <c r="F164" s="157"/>
      <c r="G164" s="157"/>
      <c r="H164" s="157"/>
      <c r="I164" s="157"/>
      <c r="J164" s="156"/>
      <c r="K164" s="159"/>
      <c r="L164" s="159"/>
      <c r="M164" s="159"/>
      <c r="O164" s="96"/>
    </row>
    <row r="165" customFormat="false" ht="15" hidden="false" customHeight="false" outlineLevel="0" collapsed="false">
      <c r="A165" s="125"/>
      <c r="B165" s="125"/>
      <c r="C165" s="125"/>
      <c r="D165" s="125"/>
      <c r="E165" s="124"/>
      <c r="F165" s="124"/>
      <c r="G165" s="124"/>
      <c r="H165" s="157"/>
      <c r="I165" s="157"/>
      <c r="J165" s="156"/>
      <c r="K165" s="124"/>
      <c r="L165" s="124"/>
      <c r="M165" s="124"/>
      <c r="O165" s="96"/>
    </row>
    <row r="166" customFormat="false" ht="15" hidden="false" customHeight="false" outlineLevel="0" collapsed="false">
      <c r="A166" s="125"/>
      <c r="B166" s="125"/>
      <c r="C166" s="125"/>
      <c r="D166" s="125"/>
      <c r="E166" s="124"/>
      <c r="F166" s="124"/>
      <c r="G166" s="124"/>
      <c r="H166" s="157"/>
      <c r="I166" s="157"/>
      <c r="J166" s="156"/>
      <c r="K166" s="124"/>
      <c r="L166" s="124"/>
      <c r="M166" s="124"/>
      <c r="O166" s="96"/>
    </row>
    <row r="167" customFormat="false" ht="15" hidden="false" customHeight="false" outlineLevel="0" collapsed="false">
      <c r="A167" s="125"/>
      <c r="B167" s="125"/>
      <c r="C167" s="125"/>
      <c r="D167" s="125"/>
      <c r="E167" s="124"/>
      <c r="F167" s="124"/>
      <c r="G167" s="124"/>
      <c r="H167" s="157"/>
      <c r="I167" s="157"/>
      <c r="J167" s="156"/>
      <c r="K167" s="124"/>
      <c r="L167" s="124"/>
      <c r="M167" s="124"/>
      <c r="O167" s="96"/>
    </row>
    <row r="168" customFormat="false" ht="13.5" hidden="false" customHeight="true" outlineLevel="0" collapsed="false">
      <c r="A168" s="126" t="s">
        <v>1</v>
      </c>
      <c r="B168" s="127" t="s">
        <v>2</v>
      </c>
      <c r="C168" s="127" t="s">
        <v>3</v>
      </c>
      <c r="D168" s="127" t="s">
        <v>4</v>
      </c>
      <c r="E168" s="126" t="s">
        <v>5</v>
      </c>
      <c r="F168" s="126"/>
      <c r="G168" s="126"/>
      <c r="H168" s="126"/>
      <c r="I168" s="126"/>
      <c r="J168" s="127" t="s">
        <v>6</v>
      </c>
      <c r="K168" s="127" t="s">
        <v>7</v>
      </c>
      <c r="L168" s="127"/>
      <c r="M168" s="127"/>
      <c r="O168" s="96"/>
    </row>
    <row r="169" customFormat="false" ht="45.75" hidden="false" customHeight="true" outlineLevel="0" collapsed="false">
      <c r="A169" s="126"/>
      <c r="B169" s="127"/>
      <c r="C169" s="127"/>
      <c r="D169" s="127"/>
      <c r="E169" s="126" t="s">
        <v>8</v>
      </c>
      <c r="F169" s="126" t="s">
        <v>9</v>
      </c>
      <c r="G169" s="126" t="s">
        <v>10</v>
      </c>
      <c r="H169" s="126" t="s">
        <v>11</v>
      </c>
      <c r="I169" s="126" t="s">
        <v>12</v>
      </c>
      <c r="J169" s="127"/>
      <c r="K169" s="127" t="s">
        <v>13</v>
      </c>
      <c r="L169" s="127" t="s">
        <v>14</v>
      </c>
      <c r="M169" s="127" t="s">
        <v>15</v>
      </c>
      <c r="O169" s="96"/>
    </row>
    <row r="170" customFormat="false" ht="15" hidden="false" customHeight="false" outlineLevel="0" collapsed="false">
      <c r="A170" s="161" t="s">
        <v>149</v>
      </c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O170" s="96"/>
    </row>
    <row r="171" customFormat="false" ht="15" hidden="false" customHeight="false" outlineLevel="0" collapsed="false">
      <c r="A171" s="162" t="n">
        <v>1</v>
      </c>
      <c r="B171" s="91" t="s">
        <v>150</v>
      </c>
      <c r="C171" s="92" t="n">
        <v>50</v>
      </c>
      <c r="D171" s="92" t="n">
        <v>122.1</v>
      </c>
      <c r="E171" s="74" t="n">
        <v>0</v>
      </c>
      <c r="F171" s="172"/>
      <c r="G171" s="172"/>
      <c r="H171" s="172"/>
      <c r="I171" s="172"/>
      <c r="J171" s="182" t="n">
        <f aca="false">K171/D171</f>
        <v>0</v>
      </c>
      <c r="K171" s="183" t="n">
        <f aca="false">L171+M171+E171</f>
        <v>0</v>
      </c>
      <c r="L171" s="184" t="n">
        <f aca="false">F171*1163</f>
        <v>0</v>
      </c>
      <c r="M171" s="184" t="n">
        <f aca="false">G171*9.5</f>
        <v>0</v>
      </c>
      <c r="O171" s="96"/>
    </row>
    <row r="172" customFormat="false" ht="23.85" hidden="false" customHeight="false" outlineLevel="0" collapsed="false">
      <c r="A172" s="162" t="n">
        <v>2</v>
      </c>
      <c r="B172" s="91" t="s">
        <v>151</v>
      </c>
      <c r="C172" s="92" t="n">
        <v>50</v>
      </c>
      <c r="D172" s="92" t="n">
        <v>426.8</v>
      </c>
      <c r="E172" s="74" t="n">
        <v>270.1</v>
      </c>
      <c r="F172" s="169"/>
      <c r="G172" s="172"/>
      <c r="H172" s="74" t="n">
        <v>3.75</v>
      </c>
      <c r="I172" s="74" t="n">
        <v>1</v>
      </c>
      <c r="J172" s="182" t="n">
        <f aca="false">K172/D172</f>
        <v>0.632849109653233</v>
      </c>
      <c r="K172" s="183" t="n">
        <f aca="false">L172+M172+E172</f>
        <v>270.1</v>
      </c>
      <c r="L172" s="183" t="n">
        <f aca="false">F172*1163</f>
        <v>0</v>
      </c>
      <c r="M172" s="184" t="n">
        <f aca="false">G172*9.5</f>
        <v>0</v>
      </c>
      <c r="O172" s="96"/>
    </row>
    <row r="173" customFormat="false" ht="15" hidden="false" customHeight="false" outlineLevel="0" collapsed="false">
      <c r="A173" s="162" t="n">
        <v>3</v>
      </c>
      <c r="B173" s="91" t="s">
        <v>152</v>
      </c>
      <c r="C173" s="92" t="n">
        <v>90</v>
      </c>
      <c r="D173" s="92" t="n">
        <v>761.3</v>
      </c>
      <c r="E173" s="74" t="n">
        <v>276.91</v>
      </c>
      <c r="F173" s="169"/>
      <c r="G173" s="172"/>
      <c r="H173" s="74" t="n">
        <v>6.79</v>
      </c>
      <c r="I173" s="169"/>
      <c r="J173" s="182" t="n">
        <f aca="false">K173/D173</f>
        <v>0.36373308813871</v>
      </c>
      <c r="K173" s="183" t="n">
        <f aca="false">L173+M173+E173</f>
        <v>276.91</v>
      </c>
      <c r="L173" s="184" t="n">
        <f aca="false">F173*1163</f>
        <v>0</v>
      </c>
      <c r="M173" s="184" t="n">
        <f aca="false">G173*9.5</f>
        <v>0</v>
      </c>
      <c r="O173" s="96"/>
    </row>
    <row r="174" customFormat="false" ht="15" hidden="false" customHeight="false" outlineLevel="0" collapsed="false">
      <c r="A174" s="162" t="n">
        <v>4</v>
      </c>
      <c r="B174" s="91" t="s">
        <v>153</v>
      </c>
      <c r="C174" s="92" t="n">
        <v>13</v>
      </c>
      <c r="D174" s="92" t="n">
        <v>273.5</v>
      </c>
      <c r="E174" s="74" t="n">
        <v>160.33</v>
      </c>
      <c r="F174" s="172"/>
      <c r="G174" s="172"/>
      <c r="H174" s="74" t="n">
        <v>6.88</v>
      </c>
      <c r="I174" s="172"/>
      <c r="J174" s="182" t="n">
        <f aca="false">K174/D174</f>
        <v>0.586215722120658</v>
      </c>
      <c r="K174" s="183" t="n">
        <f aca="false">L174+M174+E174</f>
        <v>160.33</v>
      </c>
      <c r="L174" s="184" t="n">
        <f aca="false">F174*1163</f>
        <v>0</v>
      </c>
      <c r="M174" s="184" t="n">
        <f aca="false">G174*9.5</f>
        <v>0</v>
      </c>
      <c r="O174" s="96"/>
    </row>
    <row r="175" customFormat="false" ht="23.85" hidden="false" customHeight="false" outlineLevel="0" collapsed="false">
      <c r="A175" s="162" t="n">
        <v>5</v>
      </c>
      <c r="B175" s="91" t="s">
        <v>154</v>
      </c>
      <c r="C175" s="92" t="n">
        <v>28</v>
      </c>
      <c r="D175" s="92" t="n">
        <v>150</v>
      </c>
      <c r="E175" s="74" t="n">
        <v>58.23</v>
      </c>
      <c r="F175" s="172"/>
      <c r="G175" s="172"/>
      <c r="H175" s="172"/>
      <c r="I175" s="172"/>
      <c r="J175" s="182" t="n">
        <f aca="false">K175/D175</f>
        <v>0.3882</v>
      </c>
      <c r="K175" s="183" t="n">
        <f aca="false">L175+M175+E175</f>
        <v>58.23</v>
      </c>
      <c r="L175" s="184" t="n">
        <f aca="false">F175*1163</f>
        <v>0</v>
      </c>
      <c r="M175" s="184" t="n">
        <f aca="false">G175*9.5</f>
        <v>0</v>
      </c>
      <c r="O175" s="96"/>
    </row>
    <row r="176" customFormat="false" ht="15" hidden="false" customHeight="false" outlineLevel="0" collapsed="false">
      <c r="A176" s="162" t="n">
        <v>6</v>
      </c>
      <c r="B176" s="91" t="s">
        <v>155</v>
      </c>
      <c r="C176" s="92" t="n">
        <v>20</v>
      </c>
      <c r="D176" s="92" t="n">
        <v>417.57</v>
      </c>
      <c r="E176" s="74" t="n">
        <v>168.42</v>
      </c>
      <c r="F176" s="172"/>
      <c r="G176" s="169"/>
      <c r="H176" s="74" t="n">
        <v>4.89</v>
      </c>
      <c r="I176" s="172"/>
      <c r="J176" s="182" t="n">
        <f aca="false">K176/D176</f>
        <v>0.403333572814139</v>
      </c>
      <c r="K176" s="183" t="n">
        <f aca="false">L176+M176+E176</f>
        <v>168.42</v>
      </c>
      <c r="L176" s="184" t="n">
        <f aca="false">F176*1163</f>
        <v>0</v>
      </c>
      <c r="M176" s="184" t="n">
        <f aca="false">G176*9.5</f>
        <v>0</v>
      </c>
      <c r="O176" s="96"/>
    </row>
    <row r="177" customFormat="false" ht="15" hidden="false" customHeight="false" outlineLevel="0" collapsed="false">
      <c r="A177" s="162" t="n">
        <v>7</v>
      </c>
      <c r="B177" s="91" t="s">
        <v>156</v>
      </c>
      <c r="C177" s="92" t="n">
        <v>65</v>
      </c>
      <c r="D177" s="92" t="n">
        <v>1025.9</v>
      </c>
      <c r="E177" s="74" t="n">
        <v>0</v>
      </c>
      <c r="F177" s="172"/>
      <c r="G177" s="74"/>
      <c r="H177" s="74" t="n">
        <v>0</v>
      </c>
      <c r="I177" s="172"/>
      <c r="J177" s="182" t="n">
        <f aca="false">K177/D177</f>
        <v>0</v>
      </c>
      <c r="K177" s="183" t="n">
        <f aca="false">L177+M177+E177</f>
        <v>0</v>
      </c>
      <c r="L177" s="184" t="n">
        <f aca="false">F177*1163</f>
        <v>0</v>
      </c>
      <c r="M177" s="184" t="n">
        <f aca="false">G177*9.5</f>
        <v>0</v>
      </c>
      <c r="O177" s="96"/>
    </row>
    <row r="178" customFormat="false" ht="15" hidden="false" customHeight="false" outlineLevel="0" collapsed="false">
      <c r="A178" s="162" t="n">
        <v>8</v>
      </c>
      <c r="B178" s="91" t="s">
        <v>157</v>
      </c>
      <c r="C178" s="92" t="n">
        <v>52</v>
      </c>
      <c r="D178" s="92" t="n">
        <v>1060.2</v>
      </c>
      <c r="E178" s="74" t="n">
        <v>140.9</v>
      </c>
      <c r="F178" s="169"/>
      <c r="G178" s="172"/>
      <c r="H178" s="74" t="n">
        <v>6.75</v>
      </c>
      <c r="I178" s="172"/>
      <c r="J178" s="182" t="n">
        <f aca="false">K178/D178</f>
        <v>0.132899452933409</v>
      </c>
      <c r="K178" s="183" t="n">
        <f aca="false">L178+M178+E178</f>
        <v>140.9</v>
      </c>
      <c r="L178" s="184" t="n">
        <f aca="false">F178*1163</f>
        <v>0</v>
      </c>
      <c r="M178" s="184" t="n">
        <f aca="false">G178*9.5</f>
        <v>0</v>
      </c>
      <c r="O178" s="96"/>
    </row>
    <row r="179" customFormat="false" ht="15" hidden="false" customHeight="false" outlineLevel="0" collapsed="false">
      <c r="A179" s="162" t="n">
        <v>9</v>
      </c>
      <c r="B179" s="91" t="s">
        <v>158</v>
      </c>
      <c r="C179" s="92" t="n">
        <v>8</v>
      </c>
      <c r="D179" s="92" t="n">
        <v>285</v>
      </c>
      <c r="E179" s="74" t="n">
        <v>67.88</v>
      </c>
      <c r="F179" s="172"/>
      <c r="G179" s="169"/>
      <c r="H179" s="74" t="n">
        <v>0.36</v>
      </c>
      <c r="I179" s="172"/>
      <c r="J179" s="182" t="n">
        <f aca="false">K179/D179</f>
        <v>0.238175438596491</v>
      </c>
      <c r="K179" s="183" t="n">
        <f aca="false">L179+M179+E179</f>
        <v>67.88</v>
      </c>
      <c r="L179" s="184" t="n">
        <f aca="false">F179*1163</f>
        <v>0</v>
      </c>
      <c r="M179" s="184" t="n">
        <f aca="false">G179*9.5</f>
        <v>0</v>
      </c>
      <c r="O179" s="96"/>
    </row>
    <row r="180" customFormat="false" ht="15" hidden="false" customHeight="false" outlineLevel="0" collapsed="false">
      <c r="A180" s="162" t="n">
        <v>10</v>
      </c>
      <c r="B180" s="91" t="s">
        <v>159</v>
      </c>
      <c r="C180" s="92" t="n">
        <v>200</v>
      </c>
      <c r="D180" s="92" t="n">
        <v>1766.1</v>
      </c>
      <c r="E180" s="199" t="n">
        <v>207.6</v>
      </c>
      <c r="F180" s="74"/>
      <c r="G180" s="172"/>
      <c r="H180" s="74" t="n">
        <v>4</v>
      </c>
      <c r="I180" s="172"/>
      <c r="J180" s="182" t="n">
        <f aca="false">K180/D180</f>
        <v>0.117547137761169</v>
      </c>
      <c r="K180" s="183" t="n">
        <f aca="false">L180+M180+E180</f>
        <v>207.6</v>
      </c>
      <c r="L180" s="184" t="n">
        <f aca="false">F180*1163</f>
        <v>0</v>
      </c>
      <c r="M180" s="184" t="n">
        <f aca="false">G180*9.5</f>
        <v>0</v>
      </c>
      <c r="O180" s="96"/>
    </row>
    <row r="181" customFormat="false" ht="15" hidden="false" customHeight="false" outlineLevel="0" collapsed="false">
      <c r="A181" s="162" t="n">
        <v>11</v>
      </c>
      <c r="B181" s="91" t="s">
        <v>160</v>
      </c>
      <c r="C181" s="92" t="n">
        <v>20</v>
      </c>
      <c r="D181" s="92" t="n">
        <v>170.4</v>
      </c>
      <c r="E181" s="74" t="n">
        <v>52.73</v>
      </c>
      <c r="F181" s="172"/>
      <c r="G181" s="74"/>
      <c r="H181" s="172"/>
      <c r="I181" s="172"/>
      <c r="J181" s="182" t="n">
        <f aca="false">K181/D181</f>
        <v>0.309448356807512</v>
      </c>
      <c r="K181" s="183" t="n">
        <f aca="false">L181+M181+E181</f>
        <v>52.73</v>
      </c>
      <c r="L181" s="184" t="n">
        <f aca="false">F181*1163</f>
        <v>0</v>
      </c>
      <c r="M181" s="184" t="n">
        <f aca="false">G181*9.5</f>
        <v>0</v>
      </c>
      <c r="O181" s="96"/>
    </row>
    <row r="182" customFormat="false" ht="15" hidden="false" customHeight="false" outlineLevel="0" collapsed="false">
      <c r="A182" s="162" t="n">
        <v>12</v>
      </c>
      <c r="B182" s="91" t="s">
        <v>161</v>
      </c>
      <c r="C182" s="92" t="n">
        <v>500</v>
      </c>
      <c r="D182" s="92" t="n">
        <v>2129.3</v>
      </c>
      <c r="E182" s="74" t="n">
        <v>251.11</v>
      </c>
      <c r="F182" s="169"/>
      <c r="G182" s="172"/>
      <c r="H182" s="74" t="n">
        <v>9.56</v>
      </c>
      <c r="I182" s="172"/>
      <c r="J182" s="182" t="n">
        <f aca="false">K182/D182</f>
        <v>0.117930775372188</v>
      </c>
      <c r="K182" s="183" t="n">
        <f aca="false">L182+M182+E182</f>
        <v>251.11</v>
      </c>
      <c r="L182" s="184" t="n">
        <f aca="false">F182*1163</f>
        <v>0</v>
      </c>
      <c r="M182" s="184" t="n">
        <f aca="false">G182*9.5</f>
        <v>0</v>
      </c>
      <c r="O182" s="96"/>
    </row>
    <row r="183" customFormat="false" ht="15" hidden="false" customHeight="false" outlineLevel="0" collapsed="false">
      <c r="A183" s="162" t="n">
        <v>13</v>
      </c>
      <c r="B183" s="91" t="s">
        <v>162</v>
      </c>
      <c r="C183" s="92" t="n">
        <v>701</v>
      </c>
      <c r="D183" s="92" t="n">
        <v>2911</v>
      </c>
      <c r="E183" s="74" t="n">
        <v>241.6</v>
      </c>
      <c r="F183" s="74"/>
      <c r="G183" s="172"/>
      <c r="H183" s="74" t="n">
        <v>24.11</v>
      </c>
      <c r="I183" s="172"/>
      <c r="J183" s="182" t="n">
        <f aca="false">K183/D183</f>
        <v>0.0829955341806939</v>
      </c>
      <c r="K183" s="183" t="n">
        <f aca="false">L183+M183+E183</f>
        <v>241.6</v>
      </c>
      <c r="L183" s="184" t="n">
        <f aca="false">F183*1163</f>
        <v>0</v>
      </c>
      <c r="M183" s="184" t="n">
        <f aca="false">G183*9.5</f>
        <v>0</v>
      </c>
      <c r="O183" s="96"/>
    </row>
    <row r="184" customFormat="false" ht="23.85" hidden="false" customHeight="false" outlineLevel="0" collapsed="false">
      <c r="A184" s="162" t="n">
        <v>14</v>
      </c>
      <c r="B184" s="91" t="s">
        <v>163</v>
      </c>
      <c r="C184" s="92" t="n">
        <v>1151</v>
      </c>
      <c r="D184" s="92" t="n">
        <v>3136.7</v>
      </c>
      <c r="E184" s="74" t="n">
        <v>754.23</v>
      </c>
      <c r="F184" s="169"/>
      <c r="G184" s="172"/>
      <c r="H184" s="74" t="n">
        <v>25.86</v>
      </c>
      <c r="I184" s="172"/>
      <c r="J184" s="182" t="n">
        <f aca="false">K184/D184</f>
        <v>0.240453342684987</v>
      </c>
      <c r="K184" s="183" t="n">
        <f aca="false">L184+M184+E184</f>
        <v>754.23</v>
      </c>
      <c r="L184" s="184" t="n">
        <f aca="false">F184*1163</f>
        <v>0</v>
      </c>
      <c r="M184" s="184" t="n">
        <f aca="false">G184*9.5</f>
        <v>0</v>
      </c>
      <c r="O184" s="96"/>
    </row>
    <row r="185" customFormat="false" ht="15" hidden="false" customHeight="false" outlineLevel="0" collapsed="false">
      <c r="A185" s="162" t="n">
        <v>15</v>
      </c>
      <c r="B185" s="91" t="s">
        <v>164</v>
      </c>
      <c r="C185" s="92" t="n">
        <v>410</v>
      </c>
      <c r="D185" s="92" t="n">
        <v>1300.8</v>
      </c>
      <c r="E185" s="74" t="n">
        <v>236.87</v>
      </c>
      <c r="F185" s="74"/>
      <c r="G185" s="172"/>
      <c r="H185" s="74" t="n">
        <v>7.55</v>
      </c>
      <c r="I185" s="172"/>
      <c r="J185" s="182" t="n">
        <f aca="false">K185/D185</f>
        <v>0.182095633456335</v>
      </c>
      <c r="K185" s="183" t="n">
        <f aca="false">L185+M185+E185</f>
        <v>236.87</v>
      </c>
      <c r="L185" s="184" t="n">
        <f aca="false">F185*1163</f>
        <v>0</v>
      </c>
      <c r="M185" s="184" t="n">
        <f aca="false">G185*9.5</f>
        <v>0</v>
      </c>
      <c r="O185" s="96"/>
    </row>
    <row r="186" customFormat="false" ht="15" hidden="false" customHeight="false" outlineLevel="0" collapsed="false">
      <c r="A186" s="162" t="n">
        <v>16</v>
      </c>
      <c r="B186" s="91" t="s">
        <v>165</v>
      </c>
      <c r="C186" s="92" t="n">
        <v>10</v>
      </c>
      <c r="D186" s="92" t="n">
        <v>372.8</v>
      </c>
      <c r="E186" s="74" t="n">
        <v>34.18</v>
      </c>
      <c r="F186" s="172"/>
      <c r="G186" s="169"/>
      <c r="H186" s="151" t="n">
        <v>0</v>
      </c>
      <c r="I186" s="172"/>
      <c r="J186" s="182" t="n">
        <f aca="false">K186/D186</f>
        <v>0.0916845493562232</v>
      </c>
      <c r="K186" s="183" t="n">
        <f aca="false">L186+M186+E186</f>
        <v>34.18</v>
      </c>
      <c r="L186" s="184" t="n">
        <f aca="false">F186*1163</f>
        <v>0</v>
      </c>
      <c r="M186" s="184" t="n">
        <f aca="false">G186*9.5</f>
        <v>0</v>
      </c>
      <c r="O186" s="96"/>
    </row>
    <row r="187" customFormat="false" ht="15" hidden="false" customHeight="false" outlineLevel="0" collapsed="false">
      <c r="A187" s="162" t="n">
        <v>17</v>
      </c>
      <c r="B187" s="91" t="s">
        <v>166</v>
      </c>
      <c r="C187" s="92" t="n">
        <v>6</v>
      </c>
      <c r="D187" s="92" t="n">
        <v>26</v>
      </c>
      <c r="E187" s="74" t="n">
        <v>2.89</v>
      </c>
      <c r="F187" s="172"/>
      <c r="G187" s="169"/>
      <c r="H187" s="172"/>
      <c r="I187" s="172"/>
      <c r="J187" s="182" t="n">
        <f aca="false">K187/D187</f>
        <v>0.111153846153846</v>
      </c>
      <c r="K187" s="183" t="n">
        <f aca="false">L187+M187+E187</f>
        <v>2.89</v>
      </c>
      <c r="L187" s="184" t="n">
        <f aca="false">F187*1163</f>
        <v>0</v>
      </c>
      <c r="M187" s="184" t="n">
        <f aca="false">G187*9.5</f>
        <v>0</v>
      </c>
      <c r="O187" s="96"/>
    </row>
    <row r="188" customFormat="false" ht="15" hidden="false" customHeight="false" outlineLevel="0" collapsed="false">
      <c r="A188" s="162" t="n">
        <v>18</v>
      </c>
      <c r="B188" s="91" t="s">
        <v>167</v>
      </c>
      <c r="C188" s="92" t="n">
        <v>64</v>
      </c>
      <c r="D188" s="92" t="n">
        <v>236.7</v>
      </c>
      <c r="E188" s="74" t="n">
        <v>453.11</v>
      </c>
      <c r="F188" s="172"/>
      <c r="G188" s="172"/>
      <c r="H188" s="74" t="n">
        <v>1.5</v>
      </c>
      <c r="I188" s="74"/>
      <c r="J188" s="182" t="n">
        <f aca="false">K188/D188</f>
        <v>1.91427967891846</v>
      </c>
      <c r="K188" s="183" t="n">
        <f aca="false">L188+M188+E188</f>
        <v>453.11</v>
      </c>
      <c r="L188" s="184" t="n">
        <f aca="false">F188*1163</f>
        <v>0</v>
      </c>
      <c r="M188" s="184" t="n">
        <f aca="false">G188*9.5</f>
        <v>0</v>
      </c>
      <c r="O188" s="96"/>
    </row>
    <row r="189" customFormat="false" ht="15" hidden="false" customHeight="false" outlineLevel="0" collapsed="false">
      <c r="A189" s="162" t="n">
        <v>19</v>
      </c>
      <c r="B189" s="91" t="s">
        <v>168</v>
      </c>
      <c r="C189" s="92" t="n">
        <v>64</v>
      </c>
      <c r="D189" s="92" t="n">
        <v>376.7</v>
      </c>
      <c r="E189" s="74" t="n">
        <v>343.06</v>
      </c>
      <c r="F189" s="172"/>
      <c r="G189" s="172"/>
      <c r="H189" s="74" t="n">
        <v>2</v>
      </c>
      <c r="I189" s="172"/>
      <c r="J189" s="182" t="n">
        <f aca="false">K189/D189</f>
        <v>0.91069816830369</v>
      </c>
      <c r="K189" s="183" t="n">
        <f aca="false">L189+M189+E189</f>
        <v>343.06</v>
      </c>
      <c r="L189" s="184" t="n">
        <f aca="false">F189*1163</f>
        <v>0</v>
      </c>
      <c r="M189" s="184" t="n">
        <f aca="false">G189*9.5</f>
        <v>0</v>
      </c>
      <c r="O189" s="96"/>
    </row>
    <row r="190" customFormat="false" ht="23.85" hidden="false" customHeight="false" outlineLevel="0" collapsed="false">
      <c r="A190" s="162" t="n">
        <v>20</v>
      </c>
      <c r="B190" s="91" t="s">
        <v>169</v>
      </c>
      <c r="C190" s="92" t="n">
        <v>90</v>
      </c>
      <c r="D190" s="92" t="n">
        <v>143.2</v>
      </c>
      <c r="E190" s="74" t="n">
        <v>223.24</v>
      </c>
      <c r="F190" s="172"/>
      <c r="G190" s="172"/>
      <c r="H190" s="74" t="n">
        <v>2.87</v>
      </c>
      <c r="I190" s="169"/>
      <c r="J190" s="182" t="n">
        <f aca="false">K190/D190</f>
        <v>1.55893854748603</v>
      </c>
      <c r="K190" s="183" t="n">
        <f aca="false">L190+M190+E190</f>
        <v>223.24</v>
      </c>
      <c r="L190" s="184" t="n">
        <f aca="false">F190*1163</f>
        <v>0</v>
      </c>
      <c r="M190" s="184" t="n">
        <f aca="false">G190*9.5</f>
        <v>0</v>
      </c>
      <c r="O190" s="96"/>
    </row>
    <row r="191" customFormat="false" ht="23.85" hidden="false" customHeight="false" outlineLevel="0" collapsed="false">
      <c r="A191" s="162" t="n">
        <v>21</v>
      </c>
      <c r="B191" s="91" t="s">
        <v>170</v>
      </c>
      <c r="C191" s="92" t="n">
        <v>11</v>
      </c>
      <c r="D191" s="92" t="n">
        <v>600.23</v>
      </c>
      <c r="E191" s="74" t="n">
        <v>565.18</v>
      </c>
      <c r="F191" s="172"/>
      <c r="G191" s="172"/>
      <c r="H191" s="169"/>
      <c r="I191" s="172"/>
      <c r="J191" s="182" t="n">
        <f aca="false">K191/D191</f>
        <v>0.941605717808173</v>
      </c>
      <c r="K191" s="183" t="n">
        <f aca="false">L191+M191+E191</f>
        <v>565.18</v>
      </c>
      <c r="L191" s="184" t="n">
        <f aca="false">F191*1163</f>
        <v>0</v>
      </c>
      <c r="M191" s="184" t="n">
        <f aca="false">G191*9.5</f>
        <v>0</v>
      </c>
      <c r="O191" s="96"/>
    </row>
    <row r="192" customFormat="false" ht="15" hidden="false" customHeight="false" outlineLevel="0" collapsed="false">
      <c r="A192" s="162" t="n">
        <v>22</v>
      </c>
      <c r="B192" s="91" t="s">
        <v>171</v>
      </c>
      <c r="C192" s="92" t="n">
        <v>50</v>
      </c>
      <c r="D192" s="92" t="n">
        <v>45</v>
      </c>
      <c r="E192" s="74" t="n">
        <v>8.89</v>
      </c>
      <c r="F192" s="172"/>
      <c r="G192" s="172"/>
      <c r="H192" s="172"/>
      <c r="I192" s="172"/>
      <c r="J192" s="182" t="n">
        <f aca="false">K192/D192</f>
        <v>0.197555555555556</v>
      </c>
      <c r="K192" s="183" t="n">
        <f aca="false">L192+M192+E192</f>
        <v>8.89</v>
      </c>
      <c r="L192" s="184" t="n">
        <f aca="false">F192*1163</f>
        <v>0</v>
      </c>
      <c r="M192" s="184" t="n">
        <f aca="false">G192*9.5</f>
        <v>0</v>
      </c>
      <c r="O192" s="96"/>
    </row>
    <row r="193" customFormat="false" ht="15" hidden="false" customHeight="false" outlineLevel="0" collapsed="false">
      <c r="A193" s="162" t="n">
        <v>23</v>
      </c>
      <c r="B193" s="91" t="s">
        <v>172</v>
      </c>
      <c r="C193" s="92" t="n">
        <v>63</v>
      </c>
      <c r="D193" s="92" t="n">
        <v>198.3</v>
      </c>
      <c r="E193" s="74" t="n">
        <v>105.84</v>
      </c>
      <c r="F193" s="172"/>
      <c r="G193" s="172"/>
      <c r="H193" s="74" t="n">
        <v>1</v>
      </c>
      <c r="I193" s="172"/>
      <c r="J193" s="182" t="n">
        <f aca="false">K193/D193</f>
        <v>0.533736762481089</v>
      </c>
      <c r="K193" s="183" t="n">
        <f aca="false">L193+M193+E193</f>
        <v>105.84</v>
      </c>
      <c r="L193" s="184" t="n">
        <f aca="false">F193*1163</f>
        <v>0</v>
      </c>
      <c r="M193" s="184" t="n">
        <f aca="false">G193*9.5</f>
        <v>0</v>
      </c>
      <c r="O193" s="96"/>
    </row>
    <row r="194" customFormat="false" ht="15" hidden="false" customHeight="false" outlineLevel="0" collapsed="false">
      <c r="A194" s="162" t="n">
        <v>24</v>
      </c>
      <c r="B194" s="91" t="s">
        <v>173</v>
      </c>
      <c r="C194" s="92" t="n">
        <v>47</v>
      </c>
      <c r="D194" s="92" t="n">
        <v>194.4</v>
      </c>
      <c r="E194" s="74" t="n">
        <v>144.93</v>
      </c>
      <c r="F194" s="172"/>
      <c r="G194" s="172"/>
      <c r="H194" s="74" t="n">
        <v>2.89</v>
      </c>
      <c r="I194" s="172"/>
      <c r="J194" s="182" t="n">
        <f aca="false">K194/D194</f>
        <v>0.745524691358025</v>
      </c>
      <c r="K194" s="183" t="n">
        <f aca="false">L194+M194+E194</f>
        <v>144.93</v>
      </c>
      <c r="L194" s="184" t="n">
        <f aca="false">F194*1163</f>
        <v>0</v>
      </c>
      <c r="M194" s="184" t="n">
        <f aca="false">G194*9.5</f>
        <v>0</v>
      </c>
      <c r="O194" s="96"/>
    </row>
    <row r="195" customFormat="false" ht="15" hidden="false" customHeight="false" outlineLevel="0" collapsed="false">
      <c r="A195" s="162" t="n">
        <v>25</v>
      </c>
      <c r="B195" s="91" t="s">
        <v>174</v>
      </c>
      <c r="C195" s="92" t="n">
        <v>20</v>
      </c>
      <c r="D195" s="92" t="n">
        <v>372.8</v>
      </c>
      <c r="E195" s="74" t="n">
        <v>0</v>
      </c>
      <c r="F195" s="172"/>
      <c r="G195" s="172"/>
      <c r="H195" s="172"/>
      <c r="I195" s="172"/>
      <c r="J195" s="182" t="n">
        <f aca="false">K195/D195</f>
        <v>0</v>
      </c>
      <c r="K195" s="183" t="n">
        <f aca="false">L195+M195+E195</f>
        <v>0</v>
      </c>
      <c r="L195" s="184" t="n">
        <f aca="false">F195*1163</f>
        <v>0</v>
      </c>
      <c r="M195" s="184" t="n">
        <f aca="false">G195*9.5</f>
        <v>0</v>
      </c>
      <c r="O195" s="96"/>
    </row>
    <row r="196" customFormat="false" ht="23.85" hidden="false" customHeight="false" outlineLevel="0" collapsed="false">
      <c r="A196" s="162" t="n">
        <v>26</v>
      </c>
      <c r="B196" s="91" t="s">
        <v>175</v>
      </c>
      <c r="C196" s="92" t="n">
        <v>127</v>
      </c>
      <c r="D196" s="92" t="n">
        <v>422</v>
      </c>
      <c r="E196" s="74" t="n">
        <v>378.02</v>
      </c>
      <c r="F196" s="172"/>
      <c r="G196" s="172"/>
      <c r="H196" s="74" t="n">
        <v>7.54</v>
      </c>
      <c r="I196" s="172"/>
      <c r="J196" s="182" t="n">
        <f aca="false">K196/D196</f>
        <v>0.895781990521327</v>
      </c>
      <c r="K196" s="183" t="n">
        <f aca="false">L196+M196+E196</f>
        <v>378.02</v>
      </c>
      <c r="L196" s="184" t="n">
        <f aca="false">F196*1163</f>
        <v>0</v>
      </c>
      <c r="M196" s="184" t="n">
        <f aca="false">G196*9.5</f>
        <v>0</v>
      </c>
      <c r="O196" s="96"/>
    </row>
    <row r="197" customFormat="false" ht="15" hidden="false" customHeight="false" outlineLevel="0" collapsed="false">
      <c r="A197" s="162" t="n">
        <v>27</v>
      </c>
      <c r="B197" s="91" t="s">
        <v>176</v>
      </c>
      <c r="C197" s="92" t="n">
        <v>20</v>
      </c>
      <c r="D197" s="92" t="n">
        <v>987</v>
      </c>
      <c r="E197" s="74" t="n">
        <v>321.67</v>
      </c>
      <c r="F197" s="172"/>
      <c r="G197" s="172"/>
      <c r="H197" s="74" t="n">
        <v>4</v>
      </c>
      <c r="I197" s="172"/>
      <c r="J197" s="182" t="n">
        <f aca="false">K197/D197</f>
        <v>0.325906788247214</v>
      </c>
      <c r="K197" s="183" t="n">
        <f aca="false">L197+M197+E197</f>
        <v>321.67</v>
      </c>
      <c r="L197" s="184" t="n">
        <f aca="false">F197*1163</f>
        <v>0</v>
      </c>
      <c r="M197" s="184" t="n">
        <f aca="false">G197*9.5</f>
        <v>0</v>
      </c>
      <c r="O197" s="96"/>
    </row>
    <row r="198" customFormat="false" ht="23.85" hidden="false" customHeight="false" outlineLevel="0" collapsed="false">
      <c r="A198" s="162" t="n">
        <v>28</v>
      </c>
      <c r="B198" s="91" t="s">
        <v>177</v>
      </c>
      <c r="C198" s="92" t="n">
        <v>114</v>
      </c>
      <c r="D198" s="92" t="n">
        <v>471.9</v>
      </c>
      <c r="E198" s="74" t="n">
        <v>198.53</v>
      </c>
      <c r="F198" s="172"/>
      <c r="G198" s="172"/>
      <c r="H198" s="74" t="n">
        <v>3.77</v>
      </c>
      <c r="I198" s="74" t="n">
        <v>0.87</v>
      </c>
      <c r="J198" s="182" t="n">
        <f aca="false">K198/D198</f>
        <v>0.420703538885357</v>
      </c>
      <c r="K198" s="183" t="n">
        <f aca="false">L198+M198+E198</f>
        <v>198.53</v>
      </c>
      <c r="L198" s="184" t="n">
        <f aca="false">F198*1163</f>
        <v>0</v>
      </c>
      <c r="M198" s="184" t="n">
        <f aca="false">G198*9.5</f>
        <v>0</v>
      </c>
      <c r="O198" s="96"/>
    </row>
    <row r="199" customFormat="false" ht="15" hidden="false" customHeight="false" outlineLevel="0" collapsed="false">
      <c r="A199" s="162" t="n">
        <v>29</v>
      </c>
      <c r="B199" s="91" t="s">
        <v>178</v>
      </c>
      <c r="C199" s="92" t="n">
        <v>62</v>
      </c>
      <c r="D199" s="92" t="n">
        <v>154.2</v>
      </c>
      <c r="E199" s="74" t="n">
        <v>18.66</v>
      </c>
      <c r="F199" s="172"/>
      <c r="G199" s="172"/>
      <c r="H199" s="74" t="n">
        <v>2.89</v>
      </c>
      <c r="I199" s="172"/>
      <c r="J199" s="182" t="n">
        <f aca="false">K199/D199</f>
        <v>0.121011673151751</v>
      </c>
      <c r="K199" s="183" t="n">
        <f aca="false">L199+M199+E199</f>
        <v>18.66</v>
      </c>
      <c r="L199" s="184" t="n">
        <f aca="false">F199*1163</f>
        <v>0</v>
      </c>
      <c r="M199" s="184" t="n">
        <f aca="false">G199*9.5</f>
        <v>0</v>
      </c>
      <c r="O199" s="96"/>
    </row>
    <row r="200" customFormat="false" ht="15" hidden="false" customHeight="false" outlineLevel="0" collapsed="false">
      <c r="A200" s="162" t="n">
        <v>30</v>
      </c>
      <c r="B200" s="91" t="s">
        <v>179</v>
      </c>
      <c r="C200" s="92" t="n">
        <v>32</v>
      </c>
      <c r="D200" s="92" t="n">
        <v>84.5</v>
      </c>
      <c r="E200" s="74" t="n">
        <v>37.92</v>
      </c>
      <c r="F200" s="172"/>
      <c r="G200" s="172"/>
      <c r="H200" s="74" t="n">
        <v>1</v>
      </c>
      <c r="I200" s="74"/>
      <c r="J200" s="182" t="n">
        <f aca="false">K200/D200</f>
        <v>0.448757396449704</v>
      </c>
      <c r="K200" s="183" t="n">
        <f aca="false">L200+M200+E200</f>
        <v>37.92</v>
      </c>
      <c r="L200" s="184" t="n">
        <f aca="false">F200*1163</f>
        <v>0</v>
      </c>
      <c r="M200" s="184" t="n">
        <f aca="false">G200*9.5</f>
        <v>0</v>
      </c>
      <c r="O200" s="96"/>
    </row>
    <row r="201" customFormat="false" ht="15" hidden="false" customHeight="false" outlineLevel="0" collapsed="false">
      <c r="A201" s="162" t="n">
        <v>31</v>
      </c>
      <c r="B201" s="91" t="s">
        <v>180</v>
      </c>
      <c r="C201" s="92" t="n">
        <v>15</v>
      </c>
      <c r="D201" s="92" t="n">
        <v>277</v>
      </c>
      <c r="E201" s="74" t="n">
        <v>0</v>
      </c>
      <c r="F201" s="172"/>
      <c r="G201" s="172"/>
      <c r="H201" s="172"/>
      <c r="I201" s="172"/>
      <c r="J201" s="182" t="n">
        <f aca="false">K201/D201</f>
        <v>0</v>
      </c>
      <c r="K201" s="183" t="n">
        <f aca="false">L201+M201+E201</f>
        <v>0</v>
      </c>
      <c r="L201" s="184" t="n">
        <f aca="false">F201*1163</f>
        <v>0</v>
      </c>
      <c r="M201" s="184" t="n">
        <f aca="false">G201*9.5</f>
        <v>0</v>
      </c>
      <c r="O201" s="96"/>
    </row>
    <row r="202" customFormat="false" ht="15" hidden="false" customHeight="false" outlineLevel="0" collapsed="false">
      <c r="A202" s="162" t="n">
        <v>32</v>
      </c>
      <c r="B202" s="91" t="s">
        <v>181</v>
      </c>
      <c r="C202" s="92" t="n">
        <v>55</v>
      </c>
      <c r="D202" s="92" t="n">
        <v>56</v>
      </c>
      <c r="E202" s="74" t="n">
        <v>30.61</v>
      </c>
      <c r="F202" s="172"/>
      <c r="G202" s="172"/>
      <c r="H202" s="172"/>
      <c r="I202" s="172"/>
      <c r="J202" s="182" t="n">
        <f aca="false">K202/D202</f>
        <v>0.546607142857143</v>
      </c>
      <c r="K202" s="183" t="n">
        <f aca="false">L202+M202+E202</f>
        <v>30.61</v>
      </c>
      <c r="L202" s="184" t="n">
        <f aca="false">F202*1163</f>
        <v>0</v>
      </c>
      <c r="M202" s="184" t="n">
        <f aca="false">G202*9.5</f>
        <v>0</v>
      </c>
      <c r="O202" s="96"/>
    </row>
    <row r="203" customFormat="false" ht="15" hidden="false" customHeight="false" outlineLevel="0" collapsed="false">
      <c r="A203" s="162" t="n">
        <v>33</v>
      </c>
      <c r="B203" s="91" t="s">
        <v>182</v>
      </c>
      <c r="C203" s="92" t="n">
        <v>57</v>
      </c>
      <c r="D203" s="92" t="n">
        <v>240.1</v>
      </c>
      <c r="E203" s="74" t="n">
        <v>26.05</v>
      </c>
      <c r="F203" s="172"/>
      <c r="G203" s="172"/>
      <c r="H203" s="74" t="n">
        <v>4</v>
      </c>
      <c r="I203" s="172"/>
      <c r="J203" s="182" t="n">
        <f aca="false">K203/D203</f>
        <v>0.108496459808413</v>
      </c>
      <c r="K203" s="183" t="n">
        <f aca="false">L203+M203+E203</f>
        <v>26.05</v>
      </c>
      <c r="L203" s="184" t="n">
        <f aca="false">F203*1163</f>
        <v>0</v>
      </c>
      <c r="M203" s="184" t="n">
        <f aca="false">G203*9.5</f>
        <v>0</v>
      </c>
      <c r="O203" s="96"/>
    </row>
    <row r="204" customFormat="false" ht="15" hidden="false" customHeight="false" outlineLevel="0" collapsed="false">
      <c r="A204" s="162" t="n">
        <v>34</v>
      </c>
      <c r="B204" s="91" t="s">
        <v>183</v>
      </c>
      <c r="C204" s="92" t="n">
        <v>9</v>
      </c>
      <c r="D204" s="92" t="n">
        <v>131.83</v>
      </c>
      <c r="E204" s="74" t="n">
        <v>10.68</v>
      </c>
      <c r="F204" s="172"/>
      <c r="G204" s="172"/>
      <c r="H204" s="172"/>
      <c r="I204" s="172"/>
      <c r="J204" s="182" t="n">
        <f aca="false">K204/D204</f>
        <v>0.0810134263824622</v>
      </c>
      <c r="K204" s="183" t="n">
        <f aca="false">L204+M204+E204</f>
        <v>10.68</v>
      </c>
      <c r="L204" s="184" t="n">
        <f aca="false">F204*1163</f>
        <v>0</v>
      </c>
      <c r="M204" s="184" t="n">
        <f aca="false">G204*9.5</f>
        <v>0</v>
      </c>
      <c r="O204" s="96"/>
    </row>
    <row r="205" customFormat="false" ht="15" hidden="false" customHeight="false" outlineLevel="0" collapsed="false">
      <c r="A205" s="162" t="n">
        <v>35</v>
      </c>
      <c r="B205" s="91" t="s">
        <v>184</v>
      </c>
      <c r="C205" s="92" t="n">
        <v>7</v>
      </c>
      <c r="D205" s="92" t="n">
        <v>372.6</v>
      </c>
      <c r="E205" s="74" t="n">
        <v>0</v>
      </c>
      <c r="F205" s="172"/>
      <c r="G205" s="172"/>
      <c r="H205" s="169"/>
      <c r="I205" s="172"/>
      <c r="J205" s="182" t="n">
        <f aca="false">K205/D205</f>
        <v>0</v>
      </c>
      <c r="K205" s="183" t="n">
        <f aca="false">L205+M205+E205</f>
        <v>0</v>
      </c>
      <c r="L205" s="184" t="n">
        <f aca="false">F205*1163</f>
        <v>0</v>
      </c>
      <c r="M205" s="184" t="n">
        <f aca="false">G205*9.5</f>
        <v>0</v>
      </c>
      <c r="O205" s="96"/>
    </row>
    <row r="206" customFormat="false" ht="15" hidden="false" customHeight="false" outlineLevel="0" collapsed="false">
      <c r="A206" s="162" t="n">
        <v>36</v>
      </c>
      <c r="B206" s="91" t="s">
        <v>185</v>
      </c>
      <c r="C206" s="92" t="n">
        <v>45</v>
      </c>
      <c r="D206" s="92" t="n">
        <v>140</v>
      </c>
      <c r="E206" s="74" t="n">
        <v>0</v>
      </c>
      <c r="F206" s="172"/>
      <c r="G206" s="172"/>
      <c r="H206" s="172"/>
      <c r="I206" s="172"/>
      <c r="J206" s="182" t="n">
        <f aca="false">K206/D206</f>
        <v>0</v>
      </c>
      <c r="K206" s="183" t="n">
        <f aca="false">L206+M206+E206</f>
        <v>0</v>
      </c>
      <c r="L206" s="184" t="n">
        <f aca="false">F206*1163</f>
        <v>0</v>
      </c>
      <c r="M206" s="184" t="n">
        <f aca="false">G206*9.5</f>
        <v>0</v>
      </c>
      <c r="O206" s="96"/>
    </row>
    <row r="207" customFormat="false" ht="15" hidden="false" customHeight="false" outlineLevel="0" collapsed="false">
      <c r="A207" s="173"/>
      <c r="B207" s="174" t="s">
        <v>186</v>
      </c>
      <c r="C207" s="175" t="n">
        <f aca="false">SUM(C171:C206)</f>
        <v>4326</v>
      </c>
      <c r="D207" s="175" t="n">
        <f aca="false">SUM(D171:D206)</f>
        <v>21839.93</v>
      </c>
      <c r="E207" s="176" t="n">
        <f aca="false">SUM(E171:E206)</f>
        <v>5790.37</v>
      </c>
      <c r="F207" s="176" t="n">
        <f aca="false">SUM(F171:F206)</f>
        <v>0</v>
      </c>
      <c r="G207" s="176" t="n">
        <f aca="false">SUM(G171:G206)</f>
        <v>0</v>
      </c>
      <c r="H207" s="176" t="n">
        <f aca="false">SUM(H171:H206)</f>
        <v>133.96</v>
      </c>
      <c r="I207" s="176" t="n">
        <f aca="false">SUM(I171:I206)</f>
        <v>1.87</v>
      </c>
      <c r="J207" s="178"/>
      <c r="K207" s="178"/>
      <c r="L207" s="178"/>
      <c r="M207" s="178"/>
      <c r="O207" s="96"/>
    </row>
    <row r="208" customFormat="false" ht="15" hidden="false" customHeight="false" outlineLevel="0" collapsed="false">
      <c r="A208" s="173"/>
      <c r="B208" s="174" t="s">
        <v>187</v>
      </c>
      <c r="C208" s="175"/>
      <c r="D208" s="175"/>
      <c r="E208" s="176"/>
      <c r="F208" s="176"/>
      <c r="G208" s="176"/>
      <c r="H208" s="176"/>
      <c r="I208" s="176"/>
      <c r="J208" s="179" t="n">
        <f aca="false">SUM(J171:J206)/36</f>
        <v>0.381925919395666</v>
      </c>
      <c r="K208" s="178"/>
      <c r="L208" s="178"/>
      <c r="M208" s="178"/>
      <c r="O208" s="96"/>
    </row>
    <row r="209" customFormat="false" ht="15" hidden="false" customHeight="false" outlineLevel="0" collapsed="false">
      <c r="A209" s="125"/>
      <c r="B209" s="125"/>
      <c r="C209" s="125"/>
      <c r="D209" s="125"/>
      <c r="E209" s="124"/>
      <c r="F209" s="124"/>
      <c r="G209" s="124"/>
      <c r="H209" s="124"/>
      <c r="I209" s="124"/>
      <c r="J209" s="124"/>
      <c r="K209" s="124"/>
      <c r="L209" s="124"/>
      <c r="M209" s="124"/>
      <c r="O209" s="96"/>
    </row>
    <row r="210" customFormat="false" ht="15" hidden="false" customHeight="false" outlineLevel="0" collapsed="false">
      <c r="A210" s="125"/>
      <c r="B210" s="125"/>
      <c r="C210" s="125"/>
      <c r="D210" s="125"/>
      <c r="E210" s="124"/>
      <c r="F210" s="124"/>
      <c r="G210" s="124"/>
      <c r="H210" s="124"/>
      <c r="I210" s="124"/>
      <c r="J210" s="124"/>
      <c r="K210" s="124"/>
      <c r="L210" s="124"/>
      <c r="M210" s="124"/>
      <c r="O210" s="96"/>
    </row>
    <row r="211" customFormat="false" ht="13.5" hidden="false" customHeight="true" outlineLevel="0" collapsed="false">
      <c r="A211" s="126" t="s">
        <v>1</v>
      </c>
      <c r="B211" s="127" t="s">
        <v>2</v>
      </c>
      <c r="C211" s="127" t="s">
        <v>3</v>
      </c>
      <c r="D211" s="127" t="s">
        <v>4</v>
      </c>
      <c r="E211" s="126" t="s">
        <v>5</v>
      </c>
      <c r="F211" s="126"/>
      <c r="G211" s="126"/>
      <c r="H211" s="126"/>
      <c r="I211" s="126"/>
      <c r="J211" s="127" t="s">
        <v>6</v>
      </c>
      <c r="K211" s="127" t="s">
        <v>7</v>
      </c>
      <c r="L211" s="127"/>
      <c r="M211" s="127"/>
      <c r="O211" s="96"/>
    </row>
    <row r="212" customFormat="false" ht="48" hidden="false" customHeight="true" outlineLevel="0" collapsed="false">
      <c r="A212" s="126"/>
      <c r="B212" s="127"/>
      <c r="C212" s="127"/>
      <c r="D212" s="127"/>
      <c r="E212" s="126" t="s">
        <v>8</v>
      </c>
      <c r="F212" s="126" t="s">
        <v>9</v>
      </c>
      <c r="G212" s="126" t="s">
        <v>10</v>
      </c>
      <c r="H212" s="126" t="s">
        <v>11</v>
      </c>
      <c r="I212" s="126" t="s">
        <v>12</v>
      </c>
      <c r="J212" s="127"/>
      <c r="K212" s="127" t="s">
        <v>13</v>
      </c>
      <c r="L212" s="127" t="s">
        <v>14</v>
      </c>
      <c r="M212" s="127" t="s">
        <v>15</v>
      </c>
      <c r="O212" s="96"/>
    </row>
    <row r="213" customFormat="false" ht="15" hidden="false" customHeight="false" outlineLevel="0" collapsed="false">
      <c r="A213" s="161" t="s">
        <v>188</v>
      </c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O213" s="96"/>
    </row>
    <row r="214" customFormat="false" ht="15" hidden="false" customHeight="false" outlineLevel="0" collapsed="false">
      <c r="A214" s="180" t="n">
        <v>1</v>
      </c>
      <c r="B214" s="186" t="s">
        <v>189</v>
      </c>
      <c r="C214" s="187" t="n">
        <v>61</v>
      </c>
      <c r="D214" s="187" t="n">
        <v>861</v>
      </c>
      <c r="E214" s="74" t="n">
        <v>1106.74</v>
      </c>
      <c r="F214" s="169"/>
      <c r="G214" s="169"/>
      <c r="H214" s="74" t="n">
        <v>6.89</v>
      </c>
      <c r="I214" s="169"/>
      <c r="J214" s="188" t="n">
        <f aca="false">K214/D214</f>
        <v>1.28541231126597</v>
      </c>
      <c r="K214" s="189" t="n">
        <f aca="false">L214+M214+E214</f>
        <v>1106.74</v>
      </c>
      <c r="L214" s="189" t="n">
        <f aca="false">F214*1163</f>
        <v>0</v>
      </c>
      <c r="M214" s="189" t="n">
        <f aca="false">G214*9.5</f>
        <v>0</v>
      </c>
      <c r="O214" s="96"/>
    </row>
    <row r="215" customFormat="false" ht="15" hidden="false" customHeight="false" outlineLevel="0" collapsed="false">
      <c r="A215" s="162" t="n">
        <v>2</v>
      </c>
      <c r="B215" s="186" t="s">
        <v>190</v>
      </c>
      <c r="C215" s="187" t="n">
        <v>193</v>
      </c>
      <c r="D215" s="187" t="n">
        <v>1427.58</v>
      </c>
      <c r="E215" s="74" t="n">
        <v>2249.48</v>
      </c>
      <c r="F215" s="169"/>
      <c r="G215" s="190"/>
      <c r="H215" s="74" t="n">
        <v>22.06</v>
      </c>
      <c r="I215" s="74" t="n">
        <v>5.69</v>
      </c>
      <c r="J215" s="188" t="n">
        <f aca="false">K215/D215</f>
        <v>1.57572955631208</v>
      </c>
      <c r="K215" s="189" t="n">
        <f aca="false">L215+M215+E215</f>
        <v>2249.48</v>
      </c>
      <c r="L215" s="189" t="n">
        <f aca="false">F215*1163</f>
        <v>0</v>
      </c>
      <c r="M215" s="189" t="n">
        <f aca="false">G215*9.5</f>
        <v>0</v>
      </c>
      <c r="O215" s="96"/>
    </row>
    <row r="216" customFormat="false" ht="15" hidden="false" customHeight="false" outlineLevel="0" collapsed="false">
      <c r="A216" s="162" t="n">
        <v>3</v>
      </c>
      <c r="B216" s="186" t="s">
        <v>191</v>
      </c>
      <c r="C216" s="187" t="n">
        <v>1000</v>
      </c>
      <c r="D216" s="187" t="n">
        <v>2559.06</v>
      </c>
      <c r="E216" s="74" t="n">
        <v>7456.82</v>
      </c>
      <c r="F216" s="74" t="n">
        <v>3.52</v>
      </c>
      <c r="G216" s="190"/>
      <c r="H216" s="74" t="n">
        <v>192.88</v>
      </c>
      <c r="I216" s="190"/>
      <c r="J216" s="188" t="n">
        <f aca="false">K216/D216</f>
        <v>4.5136026509734</v>
      </c>
      <c r="K216" s="189" t="n">
        <f aca="false">L216+M216+E216</f>
        <v>11550.58</v>
      </c>
      <c r="L216" s="189" t="n">
        <f aca="false">F216*1163</f>
        <v>4093.76</v>
      </c>
      <c r="M216" s="189" t="n">
        <f aca="false">G216*9.5</f>
        <v>0</v>
      </c>
      <c r="O216" s="96"/>
    </row>
    <row r="217" customFormat="false" ht="15" hidden="false" customHeight="false" outlineLevel="0" collapsed="false">
      <c r="A217" s="180" t="n">
        <v>4</v>
      </c>
      <c r="B217" s="186" t="s">
        <v>192</v>
      </c>
      <c r="C217" s="187" t="n">
        <v>60</v>
      </c>
      <c r="D217" s="187" t="n">
        <v>217</v>
      </c>
      <c r="E217" s="74" t="n">
        <v>113.15</v>
      </c>
      <c r="F217" s="169"/>
      <c r="G217" s="190"/>
      <c r="H217" s="74" t="n">
        <v>0</v>
      </c>
      <c r="I217" s="169"/>
      <c r="J217" s="188" t="n">
        <f aca="false">K217/D217</f>
        <v>0.521428571428571</v>
      </c>
      <c r="K217" s="189" t="n">
        <f aca="false">L217+M217+E217</f>
        <v>113.15</v>
      </c>
      <c r="L217" s="189" t="n">
        <f aca="false">F217*1163</f>
        <v>0</v>
      </c>
      <c r="M217" s="189" t="n">
        <f aca="false">G217*9.5</f>
        <v>0</v>
      </c>
      <c r="O217" s="96"/>
    </row>
    <row r="218" customFormat="false" ht="15" hidden="false" customHeight="false" outlineLevel="0" collapsed="false">
      <c r="A218" s="162" t="n">
        <v>5</v>
      </c>
      <c r="B218" s="186" t="s">
        <v>193</v>
      </c>
      <c r="C218" s="187" t="n">
        <v>280</v>
      </c>
      <c r="D218" s="187" t="n">
        <v>1318.3</v>
      </c>
      <c r="E218" s="74" t="n">
        <v>1343.35</v>
      </c>
      <c r="F218" s="190"/>
      <c r="G218" s="190"/>
      <c r="H218" s="74" t="n">
        <v>30.37</v>
      </c>
      <c r="I218" s="190"/>
      <c r="J218" s="188" t="n">
        <f aca="false">K218/D218</f>
        <v>1.01900174467117</v>
      </c>
      <c r="K218" s="189" t="n">
        <f aca="false">L218+M218+E218</f>
        <v>1343.35</v>
      </c>
      <c r="L218" s="189" t="n">
        <f aca="false">F218*1163</f>
        <v>0</v>
      </c>
      <c r="M218" s="189" t="n">
        <f aca="false">G218*9.5</f>
        <v>0</v>
      </c>
      <c r="O218" s="96"/>
    </row>
    <row r="219" customFormat="false" ht="15" hidden="false" customHeight="false" outlineLevel="0" collapsed="false">
      <c r="A219" s="162" t="n">
        <v>6</v>
      </c>
      <c r="B219" s="186" t="s">
        <v>194</v>
      </c>
      <c r="C219" s="187"/>
      <c r="D219" s="187" t="n">
        <v>121.6</v>
      </c>
      <c r="E219" s="74"/>
      <c r="F219" s="169"/>
      <c r="G219" s="190"/>
      <c r="H219" s="169"/>
      <c r="I219" s="169"/>
      <c r="J219" s="188" t="n">
        <f aca="false">K219/D219</f>
        <v>0</v>
      </c>
      <c r="K219" s="189" t="n">
        <f aca="false">L219+M219+E219</f>
        <v>0</v>
      </c>
      <c r="L219" s="189" t="n">
        <f aca="false">F219*1163</f>
        <v>0</v>
      </c>
      <c r="M219" s="189" t="n">
        <f aca="false">G219*9.5</f>
        <v>0</v>
      </c>
      <c r="O219" s="96"/>
    </row>
    <row r="220" customFormat="false" ht="15" hidden="false" customHeight="false" outlineLevel="0" collapsed="false">
      <c r="A220" s="180" t="n">
        <v>7</v>
      </c>
      <c r="B220" s="186" t="s">
        <v>195</v>
      </c>
      <c r="C220" s="187" t="n">
        <v>80</v>
      </c>
      <c r="D220" s="187" t="n">
        <v>213.7</v>
      </c>
      <c r="E220" s="74" t="n">
        <v>14.5</v>
      </c>
      <c r="F220" s="169"/>
      <c r="G220" s="190"/>
      <c r="H220" s="74" t="n">
        <v>2.85</v>
      </c>
      <c r="I220" s="74"/>
      <c r="J220" s="188" t="n">
        <f aca="false">K220/D220</f>
        <v>0.0678521291530183</v>
      </c>
      <c r="K220" s="189" t="n">
        <f aca="false">L220+M220+E220</f>
        <v>14.5</v>
      </c>
      <c r="L220" s="189" t="n">
        <f aca="false">F220*1163</f>
        <v>0</v>
      </c>
      <c r="M220" s="189" t="n">
        <f aca="false">G220*9.5</f>
        <v>0</v>
      </c>
      <c r="O220" s="96"/>
    </row>
    <row r="221" customFormat="false" ht="15" hidden="false" customHeight="false" outlineLevel="0" collapsed="false">
      <c r="A221" s="162" t="n">
        <v>8</v>
      </c>
      <c r="B221" s="186" t="s">
        <v>196</v>
      </c>
      <c r="C221" s="187" t="n">
        <v>40</v>
      </c>
      <c r="D221" s="187" t="n">
        <v>173.8</v>
      </c>
      <c r="E221" s="74" t="n">
        <v>12.54</v>
      </c>
      <c r="F221" s="169"/>
      <c r="G221" s="190"/>
      <c r="H221" s="74" t="n">
        <v>1</v>
      </c>
      <c r="I221" s="169"/>
      <c r="J221" s="188" t="n">
        <f aca="false">K221/D221</f>
        <v>0.0721518987341772</v>
      </c>
      <c r="K221" s="189" t="n">
        <f aca="false">L221+M221+E221</f>
        <v>12.54</v>
      </c>
      <c r="L221" s="189" t="n">
        <f aca="false">F221*1163</f>
        <v>0</v>
      </c>
      <c r="M221" s="189" t="n">
        <f aca="false">G221*9.5</f>
        <v>0</v>
      </c>
      <c r="O221" s="96"/>
    </row>
    <row r="222" customFormat="false" ht="15" hidden="false" customHeight="false" outlineLevel="0" collapsed="false">
      <c r="A222" s="162" t="n">
        <v>9</v>
      </c>
      <c r="B222" s="191" t="s">
        <v>197</v>
      </c>
      <c r="C222" s="187" t="n">
        <v>25</v>
      </c>
      <c r="D222" s="187" t="n">
        <v>98.1</v>
      </c>
      <c r="E222" s="74"/>
      <c r="F222" s="169"/>
      <c r="G222" s="190"/>
      <c r="H222" s="74" t="n">
        <v>0.9</v>
      </c>
      <c r="I222" s="169"/>
      <c r="J222" s="188" t="n">
        <f aca="false">K222/D222</f>
        <v>0</v>
      </c>
      <c r="K222" s="189" t="n">
        <f aca="false">L222+M222+E222</f>
        <v>0</v>
      </c>
      <c r="L222" s="189" t="n">
        <f aca="false">F222*1163</f>
        <v>0</v>
      </c>
      <c r="M222" s="189" t="n">
        <f aca="false">G222*9.5</f>
        <v>0</v>
      </c>
      <c r="O222" s="96"/>
    </row>
    <row r="223" customFormat="false" ht="15" hidden="false" customHeight="false" outlineLevel="0" collapsed="false">
      <c r="A223" s="180" t="n">
        <v>10</v>
      </c>
      <c r="B223" s="191" t="s">
        <v>198</v>
      </c>
      <c r="C223" s="187" t="n">
        <v>20</v>
      </c>
      <c r="D223" s="187" t="n">
        <v>94.55</v>
      </c>
      <c r="E223" s="74" t="n">
        <v>4.49</v>
      </c>
      <c r="F223" s="169"/>
      <c r="G223" s="190"/>
      <c r="H223" s="169"/>
      <c r="I223" s="169"/>
      <c r="J223" s="188" t="n">
        <f aca="false">K223/D223</f>
        <v>0.0474881015335801</v>
      </c>
      <c r="K223" s="189" t="n">
        <f aca="false">L223+M223+E223</f>
        <v>4.49</v>
      </c>
      <c r="L223" s="189" t="n">
        <f aca="false">F223*1163</f>
        <v>0</v>
      </c>
      <c r="M223" s="189" t="n">
        <f aca="false">G223*9.5</f>
        <v>0</v>
      </c>
      <c r="O223" s="96"/>
    </row>
    <row r="224" customFormat="false" ht="15" hidden="false" customHeight="false" outlineLevel="0" collapsed="false">
      <c r="A224" s="173"/>
      <c r="B224" s="174" t="s">
        <v>186</v>
      </c>
      <c r="C224" s="175" t="n">
        <f aca="false">SUM(C214:C223)</f>
        <v>1759</v>
      </c>
      <c r="D224" s="175" t="n">
        <f aca="false">SUM(D214:D223)</f>
        <v>7084.69</v>
      </c>
      <c r="E224" s="176" t="n">
        <f aca="false">SUM(E214:E223)</f>
        <v>12301.07</v>
      </c>
      <c r="F224" s="176" t="n">
        <f aca="false">SUM(F214:F223)</f>
        <v>3.52</v>
      </c>
      <c r="G224" s="193" t="n">
        <f aca="false">SUM(G214:G223)</f>
        <v>0</v>
      </c>
      <c r="H224" s="176" t="n">
        <f aca="false">SUM(H214:H223)</f>
        <v>256.95</v>
      </c>
      <c r="I224" s="176" t="n">
        <f aca="false">SUM(I214:I223)</f>
        <v>5.69</v>
      </c>
      <c r="J224" s="178"/>
      <c r="K224" s="178"/>
      <c r="L224" s="194"/>
      <c r="M224" s="178"/>
      <c r="O224" s="96"/>
    </row>
    <row r="225" customFormat="false" ht="15" hidden="false" customHeight="false" outlineLevel="0" collapsed="false">
      <c r="A225" s="173"/>
      <c r="B225" s="174" t="s">
        <v>187</v>
      </c>
      <c r="C225" s="175"/>
      <c r="D225" s="175"/>
      <c r="E225" s="176"/>
      <c r="F225" s="176"/>
      <c r="G225" s="178"/>
      <c r="H225" s="176"/>
      <c r="I225" s="178"/>
      <c r="J225" s="179" t="n">
        <f aca="false">SUM(J214:J223)/10</f>
        <v>0.910266696407197</v>
      </c>
      <c r="K225" s="178"/>
      <c r="L225" s="178"/>
      <c r="M225" s="178"/>
      <c r="O225" s="96"/>
    </row>
    <row r="226" customFormat="false" ht="15" hidden="false" customHeight="false" outlineLevel="0" collapsed="false">
      <c r="A226" s="125"/>
      <c r="B226" s="125"/>
      <c r="C226" s="125"/>
      <c r="D226" s="125"/>
      <c r="E226" s="124"/>
      <c r="F226" s="124"/>
      <c r="G226" s="124"/>
      <c r="H226" s="124"/>
      <c r="I226" s="124"/>
      <c r="J226" s="124"/>
      <c r="K226" s="124"/>
      <c r="L226" s="124"/>
      <c r="M226" s="124"/>
      <c r="O226" s="96"/>
    </row>
    <row r="227" customFormat="false" ht="15" hidden="false" customHeight="false" outlineLevel="0" collapsed="false">
      <c r="A227" s="125"/>
      <c r="B227" s="125"/>
      <c r="C227" s="125"/>
      <c r="D227" s="125"/>
      <c r="E227" s="124"/>
      <c r="F227" s="124"/>
      <c r="G227" s="124"/>
      <c r="H227" s="124"/>
      <c r="I227" s="124"/>
      <c r="J227" s="124"/>
      <c r="K227" s="124"/>
      <c r="L227" s="124"/>
      <c r="M227" s="124"/>
      <c r="O227" s="96"/>
    </row>
    <row r="228" customFormat="false" ht="13.5" hidden="false" customHeight="true" outlineLevel="0" collapsed="false">
      <c r="A228" s="126" t="s">
        <v>1</v>
      </c>
      <c r="B228" s="127" t="s">
        <v>2</v>
      </c>
      <c r="C228" s="127" t="s">
        <v>3</v>
      </c>
      <c r="D228" s="127" t="s">
        <v>4</v>
      </c>
      <c r="E228" s="126" t="s">
        <v>5</v>
      </c>
      <c r="F228" s="126"/>
      <c r="G228" s="126"/>
      <c r="H228" s="126"/>
      <c r="I228" s="126"/>
      <c r="J228" s="127" t="s">
        <v>6</v>
      </c>
      <c r="K228" s="127" t="s">
        <v>7</v>
      </c>
      <c r="L228" s="127"/>
      <c r="M228" s="127"/>
      <c r="O228" s="96"/>
    </row>
    <row r="229" customFormat="false" ht="49.5" hidden="false" customHeight="true" outlineLevel="0" collapsed="false">
      <c r="A229" s="126"/>
      <c r="B229" s="127"/>
      <c r="C229" s="127"/>
      <c r="D229" s="127"/>
      <c r="E229" s="126" t="s">
        <v>8</v>
      </c>
      <c r="F229" s="126" t="s">
        <v>9</v>
      </c>
      <c r="G229" s="126" t="s">
        <v>10</v>
      </c>
      <c r="H229" s="126" t="s">
        <v>11</v>
      </c>
      <c r="I229" s="126" t="s">
        <v>12</v>
      </c>
      <c r="J229" s="127"/>
      <c r="K229" s="127" t="s">
        <v>13</v>
      </c>
      <c r="L229" s="127" t="s">
        <v>14</v>
      </c>
      <c r="M229" s="127" t="s">
        <v>15</v>
      </c>
      <c r="O229" s="96"/>
    </row>
    <row r="230" customFormat="false" ht="15" hidden="false" customHeight="false" outlineLevel="0" collapsed="false">
      <c r="A230" s="161" t="s">
        <v>199</v>
      </c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O230" s="96"/>
    </row>
    <row r="231" customFormat="false" ht="23.85" hidden="false" customHeight="false" outlineLevel="0" collapsed="false">
      <c r="A231" s="129" t="n">
        <v>1</v>
      </c>
      <c r="B231" s="91" t="s">
        <v>200</v>
      </c>
      <c r="C231" s="92" t="n">
        <v>871</v>
      </c>
      <c r="D231" s="92" t="n">
        <v>9941.8</v>
      </c>
      <c r="E231" s="26" t="n">
        <v>3781.18</v>
      </c>
      <c r="F231" s="26" t="n">
        <v>0</v>
      </c>
      <c r="G231" s="195"/>
      <c r="H231" s="26" t="n">
        <v>359.61</v>
      </c>
      <c r="I231" s="195"/>
      <c r="J231" s="196" t="n">
        <f aca="false">K231/D231</f>
        <v>0.3803315295017</v>
      </c>
      <c r="K231" s="197" t="n">
        <f aca="false">L231+M231+E231</f>
        <v>3781.18</v>
      </c>
      <c r="L231" s="197" t="n">
        <f aca="false">F231*1163</f>
        <v>0</v>
      </c>
      <c r="M231" s="197" t="n">
        <f aca="false">G231*9.5</f>
        <v>0</v>
      </c>
      <c r="O231" s="96"/>
    </row>
    <row r="232" customFormat="false" ht="35.05" hidden="false" customHeight="false" outlineLevel="0" collapsed="false">
      <c r="A232" s="129" t="n">
        <v>2</v>
      </c>
      <c r="B232" s="91" t="s">
        <v>201</v>
      </c>
      <c r="C232" s="92" t="n">
        <v>875</v>
      </c>
      <c r="D232" s="92" t="n">
        <v>4538.7</v>
      </c>
      <c r="E232" s="26" t="n">
        <v>5420.31</v>
      </c>
      <c r="F232" s="26" t="n">
        <v>0</v>
      </c>
      <c r="G232" s="195"/>
      <c r="H232" s="26" t="n">
        <v>57.55</v>
      </c>
      <c r="I232" s="26" t="n">
        <v>38.68</v>
      </c>
      <c r="J232" s="196" t="n">
        <f aca="false">K232/D232</f>
        <v>1.19424284486747</v>
      </c>
      <c r="K232" s="197" t="n">
        <f aca="false">L232+M232+E232</f>
        <v>5420.31</v>
      </c>
      <c r="L232" s="197" t="n">
        <f aca="false">F232*1163</f>
        <v>0</v>
      </c>
      <c r="M232" s="197" t="n">
        <f aca="false">G232*9.5</f>
        <v>0</v>
      </c>
      <c r="O232" s="96"/>
    </row>
    <row r="233" customFormat="false" ht="23.85" hidden="false" customHeight="false" outlineLevel="0" collapsed="false">
      <c r="A233" s="129" t="n">
        <v>3</v>
      </c>
      <c r="B233" s="91" t="s">
        <v>202</v>
      </c>
      <c r="C233" s="92" t="n">
        <v>2425</v>
      </c>
      <c r="D233" s="92" t="n">
        <v>12788.2</v>
      </c>
      <c r="E233" s="26" t="n">
        <v>70.95</v>
      </c>
      <c r="F233" s="26" t="n">
        <v>0</v>
      </c>
      <c r="G233" s="26" t="n">
        <v>0.65</v>
      </c>
      <c r="H233" s="26" t="n">
        <v>3.09</v>
      </c>
      <c r="I233" s="195"/>
      <c r="J233" s="196" t="n">
        <f aca="false">K233/D233</f>
        <v>0.00603095040740683</v>
      </c>
      <c r="K233" s="197" t="n">
        <f aca="false">L233+M233+E233</f>
        <v>77.125</v>
      </c>
      <c r="L233" s="197" t="n">
        <f aca="false">F233*1163</f>
        <v>0</v>
      </c>
      <c r="M233" s="197" t="n">
        <f aca="false">G233*9.5</f>
        <v>6.175</v>
      </c>
      <c r="O233" s="96"/>
    </row>
    <row r="234" customFormat="false" ht="23.85" hidden="false" customHeight="false" outlineLevel="0" collapsed="false">
      <c r="A234" s="129" t="n">
        <v>4</v>
      </c>
      <c r="B234" s="91" t="s">
        <v>203</v>
      </c>
      <c r="C234" s="92" t="n">
        <v>2028</v>
      </c>
      <c r="D234" s="92" t="n">
        <v>8780.4</v>
      </c>
      <c r="E234" s="26" t="n">
        <v>4945.31</v>
      </c>
      <c r="F234" s="198"/>
      <c r="G234" s="26"/>
      <c r="H234" s="26" t="n">
        <v>113.87</v>
      </c>
      <c r="I234" s="26"/>
      <c r="J234" s="196" t="n">
        <f aca="false">K234/D234</f>
        <v>0.563221493326044</v>
      </c>
      <c r="K234" s="197" t="n">
        <f aca="false">L234+M234+E234</f>
        <v>4945.31</v>
      </c>
      <c r="L234" s="197" t="n">
        <f aca="false">F234*1163</f>
        <v>0</v>
      </c>
      <c r="M234" s="197" t="n">
        <f aca="false">G234*9.5</f>
        <v>0</v>
      </c>
      <c r="O234" s="96"/>
    </row>
    <row r="235" customFormat="false" ht="15" hidden="false" customHeight="false" outlineLevel="0" collapsed="false">
      <c r="A235" s="129" t="n">
        <v>5</v>
      </c>
      <c r="B235" s="91" t="s">
        <v>204</v>
      </c>
      <c r="C235" s="92" t="n">
        <v>1332</v>
      </c>
      <c r="D235" s="92" t="n">
        <v>11092.1</v>
      </c>
      <c r="E235" s="26" t="n">
        <v>9515.32</v>
      </c>
      <c r="F235" s="26" t="n">
        <v>0</v>
      </c>
      <c r="G235" s="195"/>
      <c r="H235" s="26" t="n">
        <v>343.04</v>
      </c>
      <c r="I235" s="26" t="n">
        <v>12.84</v>
      </c>
      <c r="J235" s="196" t="n">
        <f aca="false">K235/D235</f>
        <v>0.857846575490664</v>
      </c>
      <c r="K235" s="197" t="n">
        <f aca="false">L235+M235+E235</f>
        <v>9515.32</v>
      </c>
      <c r="L235" s="197" t="n">
        <f aca="false">F235*1163</f>
        <v>0</v>
      </c>
      <c r="M235" s="197" t="n">
        <f aca="false">G235*9.5</f>
        <v>0</v>
      </c>
      <c r="O235" s="96"/>
    </row>
    <row r="236" customFormat="false" ht="15" hidden="false" customHeight="false" outlineLevel="0" collapsed="false">
      <c r="A236" s="143"/>
      <c r="B236" s="138" t="s">
        <v>186</v>
      </c>
      <c r="C236" s="139" t="n">
        <f aca="false">SUM(C231:C235)</f>
        <v>7531</v>
      </c>
      <c r="D236" s="139" t="n">
        <f aca="false">SUM(D231:D235)</f>
        <v>47141.2</v>
      </c>
      <c r="E236" s="140" t="n">
        <f aca="false">SUM(E231:E235)</f>
        <v>23733.07</v>
      </c>
      <c r="F236" s="140" t="n">
        <f aca="false">SUM(F231:F235)</f>
        <v>0</v>
      </c>
      <c r="G236" s="140" t="n">
        <f aca="false">SUM(G231:G235)</f>
        <v>0.65</v>
      </c>
      <c r="H236" s="140" t="n">
        <f aca="false">SUM(H231:H235)</f>
        <v>877.16</v>
      </c>
      <c r="I236" s="140" t="n">
        <f aca="false">SUM(I231:I235)</f>
        <v>51.52</v>
      </c>
      <c r="J236" s="142"/>
      <c r="K236" s="142"/>
      <c r="L236" s="142"/>
      <c r="M236" s="142"/>
      <c r="O236" s="96"/>
    </row>
    <row r="237" customFormat="false" ht="15" hidden="false" customHeight="false" outlineLevel="0" collapsed="false">
      <c r="A237" s="143"/>
      <c r="B237" s="138" t="s">
        <v>187</v>
      </c>
      <c r="C237" s="139"/>
      <c r="D237" s="139"/>
      <c r="E237" s="140"/>
      <c r="F237" s="140"/>
      <c r="G237" s="140"/>
      <c r="H237" s="140"/>
      <c r="I237" s="140"/>
      <c r="J237" s="141" t="n">
        <f aca="false">SUM(J231:J235)/5</f>
        <v>0.600334678718658</v>
      </c>
      <c r="K237" s="142"/>
      <c r="L237" s="142"/>
      <c r="M237" s="142"/>
      <c r="O237" s="96"/>
    </row>
    <row r="239" customFormat="false" ht="15" hidden="false" customHeight="false" outlineLevel="0" collapsed="false">
      <c r="B239" s="121"/>
    </row>
  </sheetData>
  <mergeCells count="57">
    <mergeCell ref="A1:K1"/>
    <mergeCell ref="A4:A5"/>
    <mergeCell ref="B4:B5"/>
    <mergeCell ref="C4:C5"/>
    <mergeCell ref="D4:D5"/>
    <mergeCell ref="E4:I4"/>
    <mergeCell ref="J4:J5"/>
    <mergeCell ref="K4:M4"/>
    <mergeCell ref="A6:M6"/>
    <mergeCell ref="A60:A61"/>
    <mergeCell ref="B60:B61"/>
    <mergeCell ref="C60:C61"/>
    <mergeCell ref="D60:D61"/>
    <mergeCell ref="E60:I60"/>
    <mergeCell ref="J60:J61"/>
    <mergeCell ref="K60:M60"/>
    <mergeCell ref="A62:M62"/>
    <mergeCell ref="A118:A119"/>
    <mergeCell ref="B118:B119"/>
    <mergeCell ref="C118:C119"/>
    <mergeCell ref="D118:D119"/>
    <mergeCell ref="E118:I118"/>
    <mergeCell ref="J118:J119"/>
    <mergeCell ref="K118:M118"/>
    <mergeCell ref="A120:M120"/>
    <mergeCell ref="A143:A144"/>
    <mergeCell ref="B143:B144"/>
    <mergeCell ref="C143:C144"/>
    <mergeCell ref="D143:D144"/>
    <mergeCell ref="E143:I143"/>
    <mergeCell ref="J143:J144"/>
    <mergeCell ref="K143:M143"/>
    <mergeCell ref="A145:M145"/>
    <mergeCell ref="A168:A169"/>
    <mergeCell ref="B168:B169"/>
    <mergeCell ref="C168:C169"/>
    <mergeCell ref="D168:D169"/>
    <mergeCell ref="E168:I168"/>
    <mergeCell ref="J168:J169"/>
    <mergeCell ref="K168:M168"/>
    <mergeCell ref="A170:M170"/>
    <mergeCell ref="A211:A212"/>
    <mergeCell ref="B211:B212"/>
    <mergeCell ref="C211:C212"/>
    <mergeCell ref="D211:D212"/>
    <mergeCell ref="E211:I211"/>
    <mergeCell ref="J211:J212"/>
    <mergeCell ref="K211:M211"/>
    <mergeCell ref="A213:M213"/>
    <mergeCell ref="A228:A229"/>
    <mergeCell ref="B228:B229"/>
    <mergeCell ref="C228:C229"/>
    <mergeCell ref="D228:D229"/>
    <mergeCell ref="E228:I228"/>
    <mergeCell ref="J228:J229"/>
    <mergeCell ref="K228:M228"/>
    <mergeCell ref="A230:M230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3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31640625" defaultRowHeight="15" customHeight="true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21.29"/>
    <col collapsed="false" customWidth="true" hidden="false" outlineLevel="0" max="3" min="3" style="1" width="15.57"/>
    <col collapsed="false" customWidth="true" hidden="false" outlineLevel="0" max="4" min="4" style="1" width="14.69"/>
    <col collapsed="false" customWidth="true" hidden="false" outlineLevel="0" max="5" min="5" style="2" width="19"/>
    <col collapsed="false" customWidth="true" hidden="false" outlineLevel="0" max="6" min="6" style="2" width="18.58"/>
    <col collapsed="false" customWidth="true" hidden="false" outlineLevel="0" max="7" min="7" style="2" width="13.29"/>
    <col collapsed="false" customWidth="true" hidden="false" outlineLevel="0" max="8" min="8" style="2" width="11.14"/>
    <col collapsed="false" customWidth="true" hidden="false" outlineLevel="0" max="9" min="9" style="2" width="11.71"/>
    <col collapsed="false" customWidth="true" hidden="false" outlineLevel="0" max="10" min="10" style="3" width="12.29"/>
    <col collapsed="false" customWidth="true" hidden="false" outlineLevel="0" max="11" min="11" style="3" width="14.69"/>
    <col collapsed="false" customWidth="true" hidden="false" outlineLevel="0" max="12" min="12" style="3" width="14.15"/>
    <col collapsed="false" customWidth="true" hidden="false" outlineLevel="0" max="13" min="13" style="3" width="13.02"/>
    <col collapsed="false" customWidth="true" hidden="false" outlineLevel="0" max="15" min="15" style="1" width="11.57"/>
  </cols>
  <sheetData>
    <row r="1" customFormat="false" ht="15" hidden="false" customHeight="false" outlineLevel="0" collapsed="false">
      <c r="A1" s="122" t="s">
        <v>221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  <c r="M1" s="124"/>
      <c r="N1" s="1"/>
      <c r="P1" s="1"/>
      <c r="Q1" s="1"/>
    </row>
    <row r="2" customFormat="false" ht="15" hidden="false" customHeight="false" outlineLevel="0" collapsed="false">
      <c r="A2" s="125"/>
      <c r="B2" s="125"/>
      <c r="C2" s="125"/>
      <c r="D2" s="125"/>
      <c r="E2" s="124"/>
      <c r="F2" s="124"/>
      <c r="G2" s="124"/>
      <c r="H2" s="124"/>
      <c r="I2" s="124"/>
      <c r="J2" s="124"/>
      <c r="K2" s="124"/>
      <c r="L2" s="124"/>
      <c r="M2" s="124"/>
    </row>
    <row r="3" customFormat="false" ht="15" hidden="true" customHeight="false" outlineLevel="0" collapsed="false">
      <c r="A3" s="125"/>
      <c r="B3" s="125"/>
      <c r="C3" s="125"/>
      <c r="D3" s="125"/>
      <c r="E3" s="124"/>
      <c r="F3" s="124"/>
      <c r="G3" s="124"/>
      <c r="H3" s="124"/>
      <c r="I3" s="124"/>
      <c r="J3" s="124"/>
      <c r="K3" s="124"/>
      <c r="L3" s="124"/>
      <c r="M3" s="124"/>
    </row>
    <row r="4" customFormat="false" ht="13.5" hidden="false" customHeight="true" outlineLevel="0" collapsed="false">
      <c r="A4" s="126" t="s">
        <v>1</v>
      </c>
      <c r="B4" s="127" t="s">
        <v>2</v>
      </c>
      <c r="C4" s="127" t="s">
        <v>3</v>
      </c>
      <c r="D4" s="127" t="s">
        <v>4</v>
      </c>
      <c r="E4" s="126" t="s">
        <v>5</v>
      </c>
      <c r="F4" s="126"/>
      <c r="G4" s="126"/>
      <c r="H4" s="126"/>
      <c r="I4" s="126"/>
      <c r="J4" s="127" t="s">
        <v>6</v>
      </c>
      <c r="K4" s="127" t="s">
        <v>7</v>
      </c>
      <c r="L4" s="127"/>
      <c r="M4" s="127"/>
    </row>
    <row r="5" customFormat="false" ht="61.5" hidden="false" customHeight="true" outlineLevel="0" collapsed="false">
      <c r="A5" s="126"/>
      <c r="B5" s="127"/>
      <c r="C5" s="127"/>
      <c r="D5" s="127"/>
      <c r="E5" s="126" t="s">
        <v>8</v>
      </c>
      <c r="F5" s="126" t="s">
        <v>9</v>
      </c>
      <c r="G5" s="126" t="s">
        <v>10</v>
      </c>
      <c r="H5" s="126" t="s">
        <v>11</v>
      </c>
      <c r="I5" s="126" t="s">
        <v>12</v>
      </c>
      <c r="J5" s="127"/>
      <c r="K5" s="127" t="s">
        <v>13</v>
      </c>
      <c r="L5" s="127" t="s">
        <v>14</v>
      </c>
      <c r="M5" s="127" t="s">
        <v>15</v>
      </c>
      <c r="P5" s="9"/>
      <c r="Q5" s="9"/>
      <c r="R5" s="9"/>
    </row>
    <row r="6" customFormat="false" ht="13.5" hidden="false" customHeight="true" outlineLevel="0" collapsed="false">
      <c r="A6" s="128" t="s">
        <v>16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"/>
      <c r="O6" s="9"/>
      <c r="P6" s="11"/>
      <c r="Q6" s="11"/>
      <c r="R6" s="11"/>
      <c r="S6" s="11"/>
    </row>
    <row r="7" customFormat="false" ht="15" hidden="false" customHeight="false" outlineLevel="0" collapsed="false">
      <c r="A7" s="129" t="n">
        <v>1</v>
      </c>
      <c r="B7" s="91" t="s">
        <v>17</v>
      </c>
      <c r="C7" s="130" t="n">
        <v>119</v>
      </c>
      <c r="D7" s="147" t="n">
        <v>310.7</v>
      </c>
      <c r="E7" s="26" t="n">
        <v>584.43</v>
      </c>
      <c r="F7" s="26"/>
      <c r="G7" s="26" t="n">
        <v>9.86</v>
      </c>
      <c r="H7" s="26" t="n">
        <v>17.96</v>
      </c>
      <c r="I7" s="168"/>
      <c r="J7" s="131" t="n">
        <f aca="false">K7/D7</f>
        <v>2.18249114901835</v>
      </c>
      <c r="K7" s="132" t="n">
        <f aca="false">L7+M7+E7</f>
        <v>678.1</v>
      </c>
      <c r="L7" s="132" t="n">
        <f aca="false">F7*1163</f>
        <v>0</v>
      </c>
      <c r="M7" s="132" t="n">
        <f aca="false">G7*9.5</f>
        <v>93.67</v>
      </c>
      <c r="N7" s="19"/>
      <c r="O7" s="20"/>
      <c r="P7" s="21"/>
    </row>
    <row r="8" customFormat="false" ht="15" hidden="false" customHeight="false" outlineLevel="0" collapsed="false">
      <c r="A8" s="129" t="n">
        <v>2</v>
      </c>
      <c r="B8" s="91" t="s">
        <v>18</v>
      </c>
      <c r="C8" s="133" t="n">
        <v>124</v>
      </c>
      <c r="D8" s="147" t="n">
        <v>627.8</v>
      </c>
      <c r="E8" s="26" t="n">
        <v>1607.1</v>
      </c>
      <c r="F8" s="26"/>
      <c r="G8" s="168"/>
      <c r="H8" s="26" t="n">
        <v>36.17</v>
      </c>
      <c r="I8" s="168"/>
      <c r="J8" s="131" t="n">
        <f aca="false">K8/D8</f>
        <v>2.55989168525008</v>
      </c>
      <c r="K8" s="132" t="n">
        <f aca="false">L8+M8+E8</f>
        <v>1607.1</v>
      </c>
      <c r="L8" s="132" t="n">
        <f aca="false">F8*1163</f>
        <v>0</v>
      </c>
      <c r="M8" s="132" t="n">
        <f aca="false">G8*9.5</f>
        <v>0</v>
      </c>
      <c r="N8" s="19"/>
      <c r="O8" s="20"/>
      <c r="P8" s="21"/>
    </row>
    <row r="9" customFormat="false" ht="15" hidden="false" customHeight="false" outlineLevel="0" collapsed="false">
      <c r="A9" s="129" t="n">
        <v>3</v>
      </c>
      <c r="B9" s="91" t="s">
        <v>19</v>
      </c>
      <c r="C9" s="130" t="n">
        <v>48</v>
      </c>
      <c r="D9" s="147" t="n">
        <v>529</v>
      </c>
      <c r="E9" s="26" t="n">
        <v>1099.09</v>
      </c>
      <c r="F9" s="168"/>
      <c r="G9" s="26"/>
      <c r="H9" s="26" t="n">
        <v>20.32</v>
      </c>
      <c r="I9" s="168"/>
      <c r="J9" s="131" t="n">
        <f aca="false">K9/D9</f>
        <v>2.07767485822306</v>
      </c>
      <c r="K9" s="132" t="n">
        <f aca="false">L9+M9+E9</f>
        <v>1099.09</v>
      </c>
      <c r="L9" s="132" t="n">
        <f aca="false">F9*1163</f>
        <v>0</v>
      </c>
      <c r="M9" s="132" t="n">
        <f aca="false">G9*9.5</f>
        <v>0</v>
      </c>
      <c r="N9" s="19"/>
      <c r="O9" s="20"/>
      <c r="P9" s="21"/>
    </row>
    <row r="10" customFormat="false" ht="15" hidden="false" customHeight="false" outlineLevel="0" collapsed="false">
      <c r="A10" s="129" t="n">
        <v>4</v>
      </c>
      <c r="B10" s="91" t="s">
        <v>20</v>
      </c>
      <c r="C10" s="133" t="n">
        <v>219</v>
      </c>
      <c r="D10" s="147" t="n">
        <v>2020.8</v>
      </c>
      <c r="E10" s="26" t="n">
        <v>1245.33</v>
      </c>
      <c r="F10" s="26" t="n">
        <v>0.8</v>
      </c>
      <c r="G10" s="168"/>
      <c r="H10" s="26" t="n">
        <v>228.13</v>
      </c>
      <c r="I10" s="168"/>
      <c r="J10" s="131" t="n">
        <f aca="false">K10/D10</f>
        <v>1.07666765637371</v>
      </c>
      <c r="K10" s="132" t="n">
        <f aca="false">L10+M10+E10</f>
        <v>2175.73</v>
      </c>
      <c r="L10" s="132" t="n">
        <f aca="false">F10*1163</f>
        <v>930.4</v>
      </c>
      <c r="M10" s="132" t="n">
        <f aca="false">G10*9.5</f>
        <v>0</v>
      </c>
      <c r="N10" s="19"/>
      <c r="O10" s="20"/>
      <c r="P10" s="21"/>
    </row>
    <row r="11" customFormat="false" ht="15" hidden="false" customHeight="false" outlineLevel="0" collapsed="false">
      <c r="A11" s="129" t="n">
        <v>5</v>
      </c>
      <c r="B11" s="91" t="s">
        <v>21</v>
      </c>
      <c r="C11" s="130" t="n">
        <v>115</v>
      </c>
      <c r="D11" s="147" t="n">
        <v>1993.12</v>
      </c>
      <c r="E11" s="26" t="n">
        <v>1656.97</v>
      </c>
      <c r="F11" s="26"/>
      <c r="G11" s="168"/>
      <c r="H11" s="26" t="n">
        <v>45.64</v>
      </c>
      <c r="I11" s="168"/>
      <c r="J11" s="131" t="n">
        <f aca="false">K11/D11</f>
        <v>0.831344826202135</v>
      </c>
      <c r="K11" s="132" t="n">
        <f aca="false">L11+M11+E11</f>
        <v>1656.97</v>
      </c>
      <c r="L11" s="132" t="n">
        <f aca="false">F11*1163</f>
        <v>0</v>
      </c>
      <c r="M11" s="132" t="n">
        <f aca="false">G11*9.5</f>
        <v>0</v>
      </c>
      <c r="N11" s="19"/>
      <c r="O11" s="20"/>
      <c r="P11" s="21"/>
    </row>
    <row r="12" customFormat="false" ht="27" hidden="false" customHeight="true" outlineLevel="0" collapsed="false">
      <c r="A12" s="129" t="n">
        <v>6</v>
      </c>
      <c r="B12" s="91" t="s">
        <v>22</v>
      </c>
      <c r="C12" s="130" t="n">
        <v>138</v>
      </c>
      <c r="D12" s="147" t="n">
        <v>868</v>
      </c>
      <c r="E12" s="26" t="n">
        <v>741.06</v>
      </c>
      <c r="F12" s="134"/>
      <c r="G12" s="168"/>
      <c r="H12" s="26" t="n">
        <v>44.49</v>
      </c>
      <c r="I12" s="26" t="n">
        <v>14.27</v>
      </c>
      <c r="J12" s="131" t="n">
        <f aca="false">K12/D12</f>
        <v>0.853755760368663</v>
      </c>
      <c r="K12" s="132" t="n">
        <f aca="false">L12+M12+E12</f>
        <v>741.06</v>
      </c>
      <c r="L12" s="132" t="n">
        <f aca="false">F12*1163</f>
        <v>0</v>
      </c>
      <c r="M12" s="132" t="n">
        <f aca="false">G12*9.5</f>
        <v>0</v>
      </c>
      <c r="N12" s="19"/>
      <c r="O12" s="20"/>
      <c r="P12" s="21"/>
    </row>
    <row r="13" customFormat="false" ht="15" hidden="false" customHeight="false" outlineLevel="0" collapsed="false">
      <c r="A13" s="129" t="n">
        <v>7</v>
      </c>
      <c r="B13" s="91" t="s">
        <v>23</v>
      </c>
      <c r="C13" s="130" t="n">
        <v>156</v>
      </c>
      <c r="D13" s="147" t="n">
        <v>570</v>
      </c>
      <c r="E13" s="26" t="n">
        <v>601.57</v>
      </c>
      <c r="F13" s="198"/>
      <c r="G13" s="26" t="n">
        <v>52.87</v>
      </c>
      <c r="H13" s="26" t="n">
        <v>7.84</v>
      </c>
      <c r="I13" s="168"/>
      <c r="J13" s="131" t="n">
        <f aca="false">K13/D13</f>
        <v>1.93655263157895</v>
      </c>
      <c r="K13" s="132" t="n">
        <f aca="false">L13+M13+E13</f>
        <v>1103.835</v>
      </c>
      <c r="L13" s="132" t="n">
        <f aca="false">F13*1163</f>
        <v>0</v>
      </c>
      <c r="M13" s="132" t="n">
        <f aca="false">G13*9.5</f>
        <v>502.265</v>
      </c>
      <c r="N13" s="19"/>
      <c r="O13" s="20"/>
      <c r="P13" s="21"/>
    </row>
    <row r="14" customFormat="false" ht="15" hidden="false" customHeight="false" outlineLevel="0" collapsed="false">
      <c r="A14" s="129" t="n">
        <v>8</v>
      </c>
      <c r="B14" s="91" t="s">
        <v>24</v>
      </c>
      <c r="C14" s="130" t="n">
        <v>322</v>
      </c>
      <c r="D14" s="147" t="n">
        <v>1735</v>
      </c>
      <c r="E14" s="26" t="n">
        <v>2224.68</v>
      </c>
      <c r="F14" s="26"/>
      <c r="G14" s="168"/>
      <c r="H14" s="26" t="n">
        <v>104.98</v>
      </c>
      <c r="I14" s="26"/>
      <c r="J14" s="131" t="n">
        <f aca="false">K14/D14</f>
        <v>1.28223631123919</v>
      </c>
      <c r="K14" s="132" t="n">
        <f aca="false">L14+M14+E14</f>
        <v>2224.68</v>
      </c>
      <c r="L14" s="132" t="n">
        <f aca="false">F14*1163</f>
        <v>0</v>
      </c>
      <c r="M14" s="132" t="n">
        <f aca="false">G14*9.5</f>
        <v>0</v>
      </c>
      <c r="N14" s="19"/>
      <c r="O14" s="20"/>
      <c r="P14" s="21"/>
    </row>
    <row r="15" customFormat="false" ht="15" hidden="false" customHeight="false" outlineLevel="0" collapsed="false">
      <c r="A15" s="129" t="n">
        <v>9</v>
      </c>
      <c r="B15" s="91" t="s">
        <v>25</v>
      </c>
      <c r="C15" s="130" t="n">
        <v>360</v>
      </c>
      <c r="D15" s="147" t="n">
        <v>2128.9</v>
      </c>
      <c r="E15" s="26" t="n">
        <v>2379.6</v>
      </c>
      <c r="F15" s="134"/>
      <c r="G15" s="190"/>
      <c r="H15" s="26" t="n">
        <v>88.74</v>
      </c>
      <c r="I15" s="26" t="n">
        <v>14</v>
      </c>
      <c r="J15" s="131" t="n">
        <f aca="false">K15/D15</f>
        <v>1.11776034571845</v>
      </c>
      <c r="K15" s="132" t="n">
        <f aca="false">L15+M15+E15</f>
        <v>2379.6</v>
      </c>
      <c r="L15" s="132" t="n">
        <f aca="false">F15*1163</f>
        <v>0</v>
      </c>
      <c r="M15" s="132" t="n">
        <f aca="false">G15*9.5</f>
        <v>0</v>
      </c>
      <c r="N15" s="19"/>
      <c r="O15" s="20"/>
      <c r="P15" s="21"/>
    </row>
    <row r="16" customFormat="false" ht="15" hidden="false" customHeight="false" outlineLevel="0" collapsed="false">
      <c r="A16" s="129" t="n">
        <v>10</v>
      </c>
      <c r="B16" s="91" t="s">
        <v>26</v>
      </c>
      <c r="C16" s="130" t="n">
        <v>321</v>
      </c>
      <c r="D16" s="147" t="n">
        <v>1945.9</v>
      </c>
      <c r="E16" s="26" t="n">
        <v>1647.35</v>
      </c>
      <c r="F16" s="26"/>
      <c r="G16" s="190"/>
      <c r="H16" s="26" t="n">
        <v>103.84</v>
      </c>
      <c r="I16" s="26" t="n">
        <v>34.88</v>
      </c>
      <c r="J16" s="131" t="n">
        <f aca="false">K16/D16</f>
        <v>0.846574849683951</v>
      </c>
      <c r="K16" s="132" t="n">
        <f aca="false">L16+M16+E16</f>
        <v>1647.35</v>
      </c>
      <c r="L16" s="132" t="n">
        <f aca="false">F16*1163</f>
        <v>0</v>
      </c>
      <c r="M16" s="132" t="n">
        <f aca="false">G16*9.5</f>
        <v>0</v>
      </c>
      <c r="N16" s="19"/>
      <c r="O16" s="20"/>
      <c r="P16" s="21"/>
    </row>
    <row r="17" customFormat="false" ht="15" hidden="false" customHeight="false" outlineLevel="0" collapsed="false">
      <c r="A17" s="129" t="n">
        <v>11</v>
      </c>
      <c r="B17" s="91" t="s">
        <v>27</v>
      </c>
      <c r="C17" s="130" t="n">
        <v>212</v>
      </c>
      <c r="D17" s="147" t="n">
        <v>1060.7</v>
      </c>
      <c r="E17" s="26" t="n">
        <v>1333.39</v>
      </c>
      <c r="F17" s="198"/>
      <c r="G17" s="26" t="n">
        <v>192.28</v>
      </c>
      <c r="H17" s="26" t="n">
        <v>42.31</v>
      </c>
      <c r="I17" s="168"/>
      <c r="J17" s="131" t="n">
        <f aca="false">K17/D17</f>
        <v>2.97921184123692</v>
      </c>
      <c r="K17" s="132" t="n">
        <f aca="false">L17+M17+E17</f>
        <v>3160.05</v>
      </c>
      <c r="L17" s="132" t="n">
        <f aca="false">F17*1163</f>
        <v>0</v>
      </c>
      <c r="M17" s="132" t="n">
        <f aca="false">G17*9.5</f>
        <v>1826.66</v>
      </c>
      <c r="N17" s="19"/>
      <c r="O17" s="20"/>
      <c r="P17" s="21"/>
    </row>
    <row r="18" customFormat="false" ht="15" hidden="false" customHeight="false" outlineLevel="0" collapsed="false">
      <c r="A18" s="129" t="n">
        <v>12</v>
      </c>
      <c r="B18" s="91" t="s">
        <v>28</v>
      </c>
      <c r="C18" s="130" t="n">
        <v>392</v>
      </c>
      <c r="D18" s="147" t="n">
        <v>1954.8</v>
      </c>
      <c r="E18" s="26" t="n">
        <v>1220.41</v>
      </c>
      <c r="F18" s="134"/>
      <c r="G18" s="168"/>
      <c r="H18" s="26" t="n">
        <v>36.95</v>
      </c>
      <c r="I18" s="26"/>
      <c r="J18" s="131" t="n">
        <f aca="false">K18/D18</f>
        <v>0.624314507878044</v>
      </c>
      <c r="K18" s="132" t="n">
        <f aca="false">L18+M18+E18</f>
        <v>1220.41</v>
      </c>
      <c r="L18" s="132" t="n">
        <f aca="false">F18*1163</f>
        <v>0</v>
      </c>
      <c r="M18" s="132" t="n">
        <f aca="false">G18*9.5</f>
        <v>0</v>
      </c>
      <c r="N18" s="19"/>
      <c r="O18" s="20"/>
      <c r="P18" s="21"/>
    </row>
    <row r="19" customFormat="false" ht="15" hidden="false" customHeight="false" outlineLevel="0" collapsed="false">
      <c r="A19" s="129" t="n">
        <v>13</v>
      </c>
      <c r="B19" s="91" t="s">
        <v>29</v>
      </c>
      <c r="C19" s="130" t="n">
        <v>156</v>
      </c>
      <c r="D19" s="147" t="n">
        <v>951.3</v>
      </c>
      <c r="E19" s="26" t="n">
        <v>1835.78</v>
      </c>
      <c r="F19" s="26"/>
      <c r="G19" s="168"/>
      <c r="H19" s="26" t="n">
        <v>61.88</v>
      </c>
      <c r="I19" s="168"/>
      <c r="J19" s="131" t="n">
        <f aca="false">K19/D19</f>
        <v>1.92975927677914</v>
      </c>
      <c r="K19" s="132" t="n">
        <f aca="false">L19+M19+E19</f>
        <v>1835.78</v>
      </c>
      <c r="L19" s="132" t="n">
        <f aca="false">F19*1163</f>
        <v>0</v>
      </c>
      <c r="M19" s="132" t="n">
        <f aca="false">G19*9.5</f>
        <v>0</v>
      </c>
      <c r="N19" s="19"/>
      <c r="O19" s="20"/>
      <c r="P19" s="21"/>
    </row>
    <row r="20" customFormat="false" ht="15" hidden="false" customHeight="false" outlineLevel="0" collapsed="false">
      <c r="A20" s="129" t="n">
        <v>14</v>
      </c>
      <c r="B20" s="91" t="s">
        <v>30</v>
      </c>
      <c r="C20" s="130" t="n">
        <v>204</v>
      </c>
      <c r="D20" s="147" t="n">
        <v>1049.12</v>
      </c>
      <c r="E20" s="26" t="n">
        <v>2434.58</v>
      </c>
      <c r="F20" s="198"/>
      <c r="G20" s="168"/>
      <c r="H20" s="26" t="n">
        <v>78.65</v>
      </c>
      <c r="I20" s="168"/>
      <c r="J20" s="131" t="n">
        <f aca="false">K20/D20</f>
        <v>2.32059249656855</v>
      </c>
      <c r="K20" s="132" t="n">
        <f aca="false">L20+M20+E20</f>
        <v>2434.58</v>
      </c>
      <c r="L20" s="132" t="n">
        <f aca="false">F20*1163</f>
        <v>0</v>
      </c>
      <c r="M20" s="132" t="n">
        <f aca="false">G20*9.5</f>
        <v>0</v>
      </c>
      <c r="N20" s="19"/>
      <c r="O20" s="20"/>
      <c r="P20" s="21"/>
    </row>
    <row r="21" customFormat="false" ht="15" hidden="false" customHeight="false" outlineLevel="0" collapsed="false">
      <c r="A21" s="129" t="n">
        <v>15</v>
      </c>
      <c r="B21" s="91" t="s">
        <v>206</v>
      </c>
      <c r="C21" s="130" t="n">
        <v>350</v>
      </c>
      <c r="D21" s="147" t="n">
        <v>2104.3</v>
      </c>
      <c r="E21" s="26" t="n">
        <v>2294.41</v>
      </c>
      <c r="F21" s="134"/>
      <c r="G21" s="168"/>
      <c r="H21" s="26" t="n">
        <v>81.98</v>
      </c>
      <c r="I21" s="26"/>
      <c r="J21" s="131" t="n">
        <f aca="false">K21/D21</f>
        <v>1.09034358218885</v>
      </c>
      <c r="K21" s="132" t="n">
        <f aca="false">L21+M21+E21</f>
        <v>2294.41</v>
      </c>
      <c r="L21" s="132" t="n">
        <f aca="false">F21*1163</f>
        <v>0</v>
      </c>
      <c r="M21" s="132" t="n">
        <f aca="false">G21*9.5</f>
        <v>0</v>
      </c>
      <c r="N21" s="19"/>
      <c r="O21" s="20"/>
      <c r="P21" s="21"/>
    </row>
    <row r="22" customFormat="false" ht="15" hidden="false" customHeight="false" outlineLevel="0" collapsed="false">
      <c r="A22" s="129" t="n">
        <v>16</v>
      </c>
      <c r="B22" s="91" t="s">
        <v>32</v>
      </c>
      <c r="C22" s="130" t="n">
        <v>347</v>
      </c>
      <c r="D22" s="147" t="n">
        <v>1735</v>
      </c>
      <c r="E22" s="26" t="n">
        <v>2102.17</v>
      </c>
      <c r="F22" s="198"/>
      <c r="G22" s="168"/>
      <c r="H22" s="26" t="n">
        <v>83.75</v>
      </c>
      <c r="I22" s="26" t="n">
        <v>28.63</v>
      </c>
      <c r="J22" s="131" t="n">
        <f aca="false">K22/D22</f>
        <v>1.21162536023055</v>
      </c>
      <c r="K22" s="132" t="n">
        <f aca="false">L22+M22+E22</f>
        <v>2102.17</v>
      </c>
      <c r="L22" s="132" t="n">
        <f aca="false">F22*1163</f>
        <v>0</v>
      </c>
      <c r="M22" s="132" t="n">
        <f aca="false">G22*9.5</f>
        <v>0</v>
      </c>
      <c r="N22" s="19"/>
      <c r="O22" s="20"/>
      <c r="P22" s="21"/>
    </row>
    <row r="23" customFormat="false" ht="15" hidden="false" customHeight="false" outlineLevel="0" collapsed="false">
      <c r="A23" s="129" t="n">
        <v>17</v>
      </c>
      <c r="B23" s="91" t="s">
        <v>33</v>
      </c>
      <c r="C23" s="130" t="n">
        <v>308</v>
      </c>
      <c r="D23" s="147" t="n">
        <v>1799.2</v>
      </c>
      <c r="E23" s="26" t="n">
        <v>1375.48</v>
      </c>
      <c r="F23" s="26"/>
      <c r="G23" s="168"/>
      <c r="H23" s="26" t="n">
        <v>51.09</v>
      </c>
      <c r="I23" s="74" t="n">
        <v>30.24</v>
      </c>
      <c r="J23" s="131" t="n">
        <f aca="false">K23/D23</f>
        <v>0.764495331258337</v>
      </c>
      <c r="K23" s="132" t="n">
        <f aca="false">L23+M23+E23</f>
        <v>1375.48</v>
      </c>
      <c r="L23" s="132" t="n">
        <f aca="false">F23*1163</f>
        <v>0</v>
      </c>
      <c r="M23" s="132" t="n">
        <f aca="false">G23*9.5</f>
        <v>0</v>
      </c>
      <c r="N23" s="19"/>
      <c r="O23" s="20"/>
      <c r="P23" s="21"/>
    </row>
    <row r="24" customFormat="false" ht="15" hidden="false" customHeight="false" outlineLevel="0" collapsed="false">
      <c r="A24" s="129" t="n">
        <v>18</v>
      </c>
      <c r="B24" s="91" t="s">
        <v>34</v>
      </c>
      <c r="C24" s="130" t="n">
        <v>453</v>
      </c>
      <c r="D24" s="147" t="n">
        <v>2416.8</v>
      </c>
      <c r="E24" s="26" t="n">
        <v>2923.47</v>
      </c>
      <c r="F24" s="134"/>
      <c r="G24" s="168"/>
      <c r="H24" s="26" t="n">
        <v>122.22</v>
      </c>
      <c r="I24" s="26" t="n">
        <v>75.35</v>
      </c>
      <c r="J24" s="131" t="n">
        <f aca="false">K24/D24</f>
        <v>1.20964498510427</v>
      </c>
      <c r="K24" s="132" t="n">
        <f aca="false">L24+M24+E24</f>
        <v>2923.47</v>
      </c>
      <c r="L24" s="132" t="n">
        <f aca="false">F24*1163</f>
        <v>0</v>
      </c>
      <c r="M24" s="132" t="n">
        <f aca="false">G24*9.5</f>
        <v>0</v>
      </c>
      <c r="N24" s="19"/>
      <c r="O24" s="20"/>
      <c r="P24" s="21"/>
    </row>
    <row r="25" customFormat="false" ht="15" hidden="false" customHeight="false" outlineLevel="0" collapsed="false">
      <c r="A25" s="129" t="n">
        <v>19</v>
      </c>
      <c r="B25" s="91" t="s">
        <v>35</v>
      </c>
      <c r="C25" s="130" t="n">
        <v>306</v>
      </c>
      <c r="D25" s="147" t="n">
        <v>2129.7</v>
      </c>
      <c r="E25" s="26" t="n">
        <v>1801.59</v>
      </c>
      <c r="F25" s="26"/>
      <c r="G25" s="168"/>
      <c r="H25" s="26" t="n">
        <v>63.79</v>
      </c>
      <c r="I25" s="26" t="n">
        <v>64.37</v>
      </c>
      <c r="J25" s="131" t="n">
        <f aca="false">K25/D25</f>
        <v>0.84593604733061</v>
      </c>
      <c r="K25" s="132" t="n">
        <f aca="false">L25+M25+E25</f>
        <v>1801.59</v>
      </c>
      <c r="L25" s="132" t="n">
        <f aca="false">F25*1163</f>
        <v>0</v>
      </c>
      <c r="M25" s="132" t="n">
        <f aca="false">G25*9.5</f>
        <v>0</v>
      </c>
      <c r="N25" s="19"/>
      <c r="O25" s="20"/>
      <c r="P25" s="21"/>
    </row>
    <row r="26" customFormat="false" ht="15" hidden="false" customHeight="false" outlineLevel="0" collapsed="false">
      <c r="A26" s="129" t="n">
        <v>20</v>
      </c>
      <c r="B26" s="91" t="s">
        <v>36</v>
      </c>
      <c r="C26" s="130" t="n">
        <v>416</v>
      </c>
      <c r="D26" s="147" t="n">
        <v>2416.8</v>
      </c>
      <c r="E26" s="26" t="n">
        <v>3561.49</v>
      </c>
      <c r="F26" s="26"/>
      <c r="G26" s="168"/>
      <c r="H26" s="26" t="n">
        <v>121.56</v>
      </c>
      <c r="I26" s="26"/>
      <c r="J26" s="131" t="n">
        <f aca="false">K26/D26</f>
        <v>1.47363869579609</v>
      </c>
      <c r="K26" s="132" t="n">
        <f aca="false">L26+M26+E26</f>
        <v>3561.49</v>
      </c>
      <c r="L26" s="132" t="n">
        <f aca="false">F26*1163</f>
        <v>0</v>
      </c>
      <c r="M26" s="132" t="n">
        <f aca="false">G26*9.5</f>
        <v>0</v>
      </c>
      <c r="N26" s="19"/>
      <c r="O26" s="20"/>
      <c r="P26" s="21"/>
    </row>
    <row r="27" customFormat="false" ht="15" hidden="false" customHeight="false" outlineLevel="0" collapsed="false">
      <c r="A27" s="129" t="n">
        <v>21</v>
      </c>
      <c r="B27" s="91" t="s">
        <v>37</v>
      </c>
      <c r="C27" s="130" t="n">
        <v>386</v>
      </c>
      <c r="D27" s="147" t="n">
        <v>2129.7</v>
      </c>
      <c r="E27" s="26" t="n">
        <v>2475.22</v>
      </c>
      <c r="F27" s="134"/>
      <c r="G27" s="168"/>
      <c r="H27" s="26" t="n">
        <v>85.29</v>
      </c>
      <c r="I27" s="26" t="n">
        <v>38.74</v>
      </c>
      <c r="J27" s="131" t="n">
        <f aca="false">K27/D27</f>
        <v>1.16223881297835</v>
      </c>
      <c r="K27" s="132" t="n">
        <f aca="false">L27+M27+E27</f>
        <v>2475.22</v>
      </c>
      <c r="L27" s="132" t="n">
        <f aca="false">F27*1163</f>
        <v>0</v>
      </c>
      <c r="M27" s="132" t="n">
        <f aca="false">G27*9.5</f>
        <v>0</v>
      </c>
      <c r="N27" s="19"/>
      <c r="O27" s="20"/>
      <c r="P27" s="21"/>
    </row>
    <row r="28" customFormat="false" ht="15" hidden="false" customHeight="false" outlineLevel="0" collapsed="false">
      <c r="A28" s="129" t="n">
        <v>22</v>
      </c>
      <c r="B28" s="91" t="s">
        <v>38</v>
      </c>
      <c r="C28" s="133" t="n">
        <v>222</v>
      </c>
      <c r="D28" s="147" t="n">
        <v>1803.7</v>
      </c>
      <c r="E28" s="26" t="n">
        <v>1673.24</v>
      </c>
      <c r="F28" s="26"/>
      <c r="G28" s="168"/>
      <c r="H28" s="26" t="n">
        <v>51.99</v>
      </c>
      <c r="I28" s="26" t="n">
        <v>19.31</v>
      </c>
      <c r="J28" s="131" t="n">
        <f aca="false">K28/D28</f>
        <v>0.927670898708211</v>
      </c>
      <c r="K28" s="132" t="n">
        <f aca="false">L28+M28+E28</f>
        <v>1673.24</v>
      </c>
      <c r="L28" s="132" t="n">
        <f aca="false">F28*1163</f>
        <v>0</v>
      </c>
      <c r="M28" s="132" t="n">
        <f aca="false">G28*9.5</f>
        <v>0</v>
      </c>
      <c r="N28" s="19"/>
      <c r="O28" s="20"/>
      <c r="P28" s="21"/>
    </row>
    <row r="29" customFormat="false" ht="15" hidden="false" customHeight="false" outlineLevel="0" collapsed="false">
      <c r="A29" s="129" t="n">
        <v>23</v>
      </c>
      <c r="B29" s="91" t="s">
        <v>39</v>
      </c>
      <c r="C29" s="130" t="n">
        <v>48</v>
      </c>
      <c r="D29" s="147" t="n">
        <v>530</v>
      </c>
      <c r="E29" s="26" t="n">
        <v>440.6</v>
      </c>
      <c r="F29" s="198"/>
      <c r="G29" s="168"/>
      <c r="H29" s="26" t="n">
        <v>12.11</v>
      </c>
      <c r="I29" s="168"/>
      <c r="J29" s="131" t="n">
        <f aca="false">K29/D29</f>
        <v>0.831320754716981</v>
      </c>
      <c r="K29" s="132" t="n">
        <f aca="false">L29+M29+E29</f>
        <v>440.6</v>
      </c>
      <c r="L29" s="132" t="n">
        <f aca="false">F29*1163</f>
        <v>0</v>
      </c>
      <c r="M29" s="132" t="n">
        <f aca="false">G29*9.5</f>
        <v>0</v>
      </c>
      <c r="N29" s="19"/>
      <c r="O29" s="20"/>
      <c r="P29" s="21"/>
    </row>
    <row r="30" customFormat="false" ht="15" hidden="false" customHeight="false" outlineLevel="0" collapsed="false">
      <c r="A30" s="129" t="n">
        <v>24</v>
      </c>
      <c r="B30" s="91" t="s">
        <v>40</v>
      </c>
      <c r="C30" s="130" t="n">
        <v>360</v>
      </c>
      <c r="D30" s="147" t="n">
        <v>2274.9</v>
      </c>
      <c r="E30" s="26" t="n">
        <v>2563.66</v>
      </c>
      <c r="F30" s="134"/>
      <c r="G30" s="168"/>
      <c r="H30" s="26" t="n">
        <v>77.27</v>
      </c>
      <c r="I30" s="168"/>
      <c r="J30" s="131" t="n">
        <f aca="false">K30/D30</f>
        <v>1.12693305200229</v>
      </c>
      <c r="K30" s="132" t="n">
        <f aca="false">L30+M30+E30</f>
        <v>2563.66</v>
      </c>
      <c r="L30" s="132" t="n">
        <f aca="false">F30*1163</f>
        <v>0</v>
      </c>
      <c r="M30" s="132" t="n">
        <f aca="false">G30*9.5</f>
        <v>0</v>
      </c>
      <c r="N30" s="19"/>
      <c r="O30" s="20"/>
      <c r="P30" s="21"/>
    </row>
    <row r="31" customFormat="false" ht="15" hidden="false" customHeight="false" outlineLevel="0" collapsed="false">
      <c r="A31" s="129" t="n">
        <v>25</v>
      </c>
      <c r="B31" s="91" t="s">
        <v>41</v>
      </c>
      <c r="C31" s="130" t="n">
        <v>337</v>
      </c>
      <c r="D31" s="147" t="n">
        <v>1988</v>
      </c>
      <c r="E31" s="26" t="n">
        <v>1358.74</v>
      </c>
      <c r="F31" s="26"/>
      <c r="G31" s="168"/>
      <c r="H31" s="26" t="n">
        <v>97.89</v>
      </c>
      <c r="I31" s="26" t="n">
        <v>4.6</v>
      </c>
      <c r="J31" s="131" t="n">
        <f aca="false">K31/D31</f>
        <v>0.683470824949698</v>
      </c>
      <c r="K31" s="132" t="n">
        <f aca="false">L31+M31+E31</f>
        <v>1358.74</v>
      </c>
      <c r="L31" s="132" t="n">
        <f aca="false">F31*1163</f>
        <v>0</v>
      </c>
      <c r="M31" s="132" t="n">
        <f aca="false">G31*9.5</f>
        <v>0</v>
      </c>
      <c r="N31" s="19"/>
      <c r="O31" s="20"/>
      <c r="P31" s="21"/>
    </row>
    <row r="32" customFormat="false" ht="15" hidden="false" customHeight="false" outlineLevel="0" collapsed="false">
      <c r="A32" s="129" t="n">
        <v>26</v>
      </c>
      <c r="B32" s="91" t="s">
        <v>42</v>
      </c>
      <c r="C32" s="130" t="n">
        <v>209</v>
      </c>
      <c r="D32" s="147" t="n">
        <v>1514.6</v>
      </c>
      <c r="E32" s="26" t="n">
        <v>2408.85</v>
      </c>
      <c r="F32" s="26"/>
      <c r="G32" s="168"/>
      <c r="H32" s="26" t="n">
        <v>81.03</v>
      </c>
      <c r="I32" s="168"/>
      <c r="J32" s="131" t="n">
        <f aca="false">K32/D32</f>
        <v>1.59041991284828</v>
      </c>
      <c r="K32" s="132" t="n">
        <f aca="false">L32+M32+E32</f>
        <v>2408.85</v>
      </c>
      <c r="L32" s="132" t="n">
        <f aca="false">F32*1163</f>
        <v>0</v>
      </c>
      <c r="M32" s="132" t="n">
        <f aca="false">G32*9.5</f>
        <v>0</v>
      </c>
      <c r="N32" s="19"/>
      <c r="O32" s="20"/>
      <c r="P32" s="21"/>
    </row>
    <row r="33" customFormat="false" ht="15" hidden="false" customHeight="false" outlineLevel="0" collapsed="false">
      <c r="A33" s="129" t="n">
        <v>27</v>
      </c>
      <c r="B33" s="91" t="s">
        <v>43</v>
      </c>
      <c r="C33" s="130" t="n">
        <v>315</v>
      </c>
      <c r="D33" s="147" t="n">
        <v>2129.7</v>
      </c>
      <c r="E33" s="26" t="n">
        <v>1547.83</v>
      </c>
      <c r="F33" s="134"/>
      <c r="G33" s="168"/>
      <c r="H33" s="26" t="n">
        <v>77.92</v>
      </c>
      <c r="I33" s="26" t="n">
        <v>31.52</v>
      </c>
      <c r="J33" s="131" t="n">
        <f aca="false">K33/D33</f>
        <v>0.726783114992722</v>
      </c>
      <c r="K33" s="132" t="n">
        <f aca="false">L33+M33+E33</f>
        <v>1547.83</v>
      </c>
      <c r="L33" s="132" t="n">
        <f aca="false">F33*1163</f>
        <v>0</v>
      </c>
      <c r="M33" s="132" t="n">
        <f aca="false">G33*9.5</f>
        <v>0</v>
      </c>
      <c r="N33" s="19"/>
      <c r="O33" s="20"/>
      <c r="P33" s="21"/>
      <c r="S33" s="21"/>
    </row>
    <row r="34" customFormat="false" ht="15" hidden="false" customHeight="false" outlineLevel="0" collapsed="false">
      <c r="A34" s="129" t="n">
        <v>28</v>
      </c>
      <c r="B34" s="91" t="s">
        <v>44</v>
      </c>
      <c r="C34" s="130" t="n">
        <v>307</v>
      </c>
      <c r="D34" s="147" t="n">
        <v>1798.9</v>
      </c>
      <c r="E34" s="26" t="n">
        <v>1165.09</v>
      </c>
      <c r="F34" s="26"/>
      <c r="G34" s="168"/>
      <c r="H34" s="26" t="n">
        <v>31.17</v>
      </c>
      <c r="I34" s="168"/>
      <c r="J34" s="131" t="n">
        <f aca="false">K34/D34</f>
        <v>0.647668019345155</v>
      </c>
      <c r="K34" s="132" t="n">
        <f aca="false">L34+M34+E34</f>
        <v>1165.09</v>
      </c>
      <c r="L34" s="132" t="n">
        <f aca="false">F34*1163</f>
        <v>0</v>
      </c>
      <c r="M34" s="132" t="n">
        <f aca="false">G34*9.5</f>
        <v>0</v>
      </c>
      <c r="N34" s="19"/>
      <c r="O34" s="20"/>
      <c r="P34" s="21"/>
    </row>
    <row r="35" customFormat="false" ht="15" hidden="false" customHeight="false" outlineLevel="0" collapsed="false">
      <c r="A35" s="129" t="n">
        <v>29</v>
      </c>
      <c r="B35" s="91" t="s">
        <v>45</v>
      </c>
      <c r="C35" s="130" t="n">
        <v>330</v>
      </c>
      <c r="D35" s="147" t="n">
        <v>2389.8</v>
      </c>
      <c r="E35" s="26" t="n">
        <v>2786.81</v>
      </c>
      <c r="F35" s="26"/>
      <c r="G35" s="168"/>
      <c r="H35" s="26" t="n">
        <v>8.06</v>
      </c>
      <c r="I35" s="26" t="n">
        <v>34.53</v>
      </c>
      <c r="J35" s="131" t="n">
        <f aca="false">K35/D35</f>
        <v>1.16612687254164</v>
      </c>
      <c r="K35" s="132" t="n">
        <f aca="false">L35+M35+E35</f>
        <v>2786.81</v>
      </c>
      <c r="L35" s="132" t="n">
        <f aca="false">F35*1163</f>
        <v>0</v>
      </c>
      <c r="M35" s="132" t="n">
        <f aca="false">G35*9.5</f>
        <v>0</v>
      </c>
      <c r="N35" s="19"/>
      <c r="O35" s="20"/>
      <c r="P35" s="21"/>
    </row>
    <row r="36" customFormat="false" ht="15" hidden="false" customHeight="false" outlineLevel="0" collapsed="false">
      <c r="A36" s="129" t="n">
        <v>30</v>
      </c>
      <c r="B36" s="91" t="s">
        <v>46</v>
      </c>
      <c r="C36" s="130" t="n">
        <v>324</v>
      </c>
      <c r="D36" s="147" t="n">
        <v>2274.9</v>
      </c>
      <c r="E36" s="26" t="n">
        <v>1740.46</v>
      </c>
      <c r="F36" s="134"/>
      <c r="G36" s="168"/>
      <c r="H36" s="26" t="n">
        <v>98.93</v>
      </c>
      <c r="I36" s="26" t="n">
        <v>16.6</v>
      </c>
      <c r="J36" s="131" t="n">
        <f aca="false">K36/D36</f>
        <v>0.765070992131522</v>
      </c>
      <c r="K36" s="132" t="n">
        <f aca="false">L36+M36+E36</f>
        <v>1740.46</v>
      </c>
      <c r="L36" s="132" t="n">
        <f aca="false">F36*1163</f>
        <v>0</v>
      </c>
      <c r="M36" s="132" t="n">
        <f aca="false">G36*9.5</f>
        <v>0</v>
      </c>
      <c r="N36" s="19"/>
      <c r="O36" s="20"/>
      <c r="P36" s="21"/>
    </row>
    <row r="37" customFormat="false" ht="15" hidden="false" customHeight="false" outlineLevel="0" collapsed="false">
      <c r="A37" s="129" t="n">
        <v>31</v>
      </c>
      <c r="B37" s="91" t="s">
        <v>47</v>
      </c>
      <c r="C37" s="130" t="n">
        <v>124</v>
      </c>
      <c r="D37" s="147" t="n">
        <v>1098.2</v>
      </c>
      <c r="E37" s="26" t="n">
        <v>699.19</v>
      </c>
      <c r="F37" s="26"/>
      <c r="G37" s="168"/>
      <c r="H37" s="26" t="n">
        <v>29.85</v>
      </c>
      <c r="I37" s="26" t="n">
        <v>1</v>
      </c>
      <c r="J37" s="131" t="n">
        <f aca="false">K37/D37</f>
        <v>0.636669094882535</v>
      </c>
      <c r="K37" s="132" t="n">
        <f aca="false">L37+M37+E37</f>
        <v>699.19</v>
      </c>
      <c r="L37" s="132" t="n">
        <f aca="false">F37*1163</f>
        <v>0</v>
      </c>
      <c r="M37" s="132" t="n">
        <f aca="false">G37*9.5</f>
        <v>0</v>
      </c>
      <c r="N37" s="19"/>
      <c r="O37" s="20"/>
      <c r="P37" s="21"/>
    </row>
    <row r="38" customFormat="false" ht="15" hidden="false" customHeight="false" outlineLevel="0" collapsed="false">
      <c r="A38" s="129" t="n">
        <v>32</v>
      </c>
      <c r="B38" s="91" t="s">
        <v>48</v>
      </c>
      <c r="C38" s="130" t="n">
        <v>364</v>
      </c>
      <c r="D38" s="147" t="n">
        <v>2103.2</v>
      </c>
      <c r="E38" s="26" t="n">
        <v>1089.11</v>
      </c>
      <c r="F38" s="26"/>
      <c r="G38" s="168"/>
      <c r="H38" s="26" t="n">
        <v>78.64</v>
      </c>
      <c r="I38" s="26" t="n">
        <v>19.83</v>
      </c>
      <c r="J38" s="131" t="n">
        <f aca="false">K38/D38</f>
        <v>0.517834728033473</v>
      </c>
      <c r="K38" s="132" t="n">
        <f aca="false">L38+M38+E38</f>
        <v>1089.11</v>
      </c>
      <c r="L38" s="132" t="n">
        <f aca="false">F38*1163</f>
        <v>0</v>
      </c>
      <c r="M38" s="132" t="n">
        <f aca="false">G38*9.5</f>
        <v>0</v>
      </c>
      <c r="N38" s="19"/>
      <c r="O38" s="20"/>
      <c r="P38" s="21"/>
      <c r="S38" s="28"/>
    </row>
    <row r="39" customFormat="false" ht="15" hidden="false" customHeight="false" outlineLevel="0" collapsed="false">
      <c r="A39" s="129" t="n">
        <v>33</v>
      </c>
      <c r="B39" s="91" t="s">
        <v>49</v>
      </c>
      <c r="C39" s="130" t="n">
        <v>378</v>
      </c>
      <c r="D39" s="147" t="n">
        <v>2104</v>
      </c>
      <c r="E39" s="26" t="n">
        <v>804.69</v>
      </c>
      <c r="F39" s="134"/>
      <c r="G39" s="168"/>
      <c r="H39" s="26" t="n">
        <v>42.02</v>
      </c>
      <c r="I39" s="26" t="n">
        <v>19.47</v>
      </c>
      <c r="J39" s="131" t="n">
        <f aca="false">K39/D39</f>
        <v>0.382457224334601</v>
      </c>
      <c r="K39" s="132" t="n">
        <f aca="false">L39+M39+E39</f>
        <v>804.69</v>
      </c>
      <c r="L39" s="132" t="n">
        <f aca="false">F39*1163</f>
        <v>0</v>
      </c>
      <c r="M39" s="132" t="n">
        <f aca="false">G39*9.5</f>
        <v>0</v>
      </c>
      <c r="N39" s="19"/>
      <c r="O39" s="20"/>
      <c r="P39" s="21"/>
    </row>
    <row r="40" customFormat="false" ht="15" hidden="false" customHeight="false" outlineLevel="0" collapsed="false">
      <c r="A40" s="129" t="n">
        <v>34</v>
      </c>
      <c r="B40" s="91" t="s">
        <v>50</v>
      </c>
      <c r="C40" s="130" t="n">
        <v>54</v>
      </c>
      <c r="D40" s="147" t="n">
        <v>1066.2</v>
      </c>
      <c r="E40" s="26" t="n">
        <v>3044.41</v>
      </c>
      <c r="F40" s="26"/>
      <c r="G40" s="168"/>
      <c r="H40" s="168"/>
      <c r="I40" s="168"/>
      <c r="J40" s="131" t="n">
        <f aca="false">K40/D40</f>
        <v>2.85538360532733</v>
      </c>
      <c r="K40" s="132" t="n">
        <f aca="false">L40+M40+E40</f>
        <v>3044.41</v>
      </c>
      <c r="L40" s="132" t="n">
        <f aca="false">F40*1163</f>
        <v>0</v>
      </c>
      <c r="M40" s="132" t="n">
        <f aca="false">G40*9.5</f>
        <v>0</v>
      </c>
      <c r="N40" s="19"/>
      <c r="O40" s="20"/>
      <c r="P40" s="21"/>
      <c r="S40" s="28"/>
    </row>
    <row r="41" customFormat="false" ht="15" hidden="false" customHeight="false" outlineLevel="0" collapsed="false">
      <c r="A41" s="129" t="n">
        <v>35</v>
      </c>
      <c r="B41" s="91" t="s">
        <v>51</v>
      </c>
      <c r="C41" s="130" t="n">
        <v>43</v>
      </c>
      <c r="D41" s="147" t="n">
        <v>550</v>
      </c>
      <c r="E41" s="26" t="n">
        <v>993.03</v>
      </c>
      <c r="F41" s="198"/>
      <c r="G41" s="26"/>
      <c r="H41" s="26" t="n">
        <v>32.2</v>
      </c>
      <c r="I41" s="168"/>
      <c r="J41" s="131" t="n">
        <f aca="false">K41/D41</f>
        <v>1.80550909090909</v>
      </c>
      <c r="K41" s="132" t="n">
        <f aca="false">L41+M41+E41</f>
        <v>993.03</v>
      </c>
      <c r="L41" s="132" t="n">
        <f aca="false">F41*1163</f>
        <v>0</v>
      </c>
      <c r="M41" s="132" t="n">
        <f aca="false">G41*9.5</f>
        <v>0</v>
      </c>
      <c r="N41" s="19"/>
      <c r="O41" s="20"/>
      <c r="P41" s="21"/>
    </row>
    <row r="42" customFormat="false" ht="15" hidden="false" customHeight="false" outlineLevel="0" collapsed="false">
      <c r="A42" s="129" t="n">
        <v>36</v>
      </c>
      <c r="B42" s="91" t="s">
        <v>52</v>
      </c>
      <c r="C42" s="130" t="n">
        <v>382</v>
      </c>
      <c r="D42" s="147" t="n">
        <v>2436.4</v>
      </c>
      <c r="E42" s="26" t="n">
        <v>1956.63</v>
      </c>
      <c r="F42" s="134"/>
      <c r="G42" s="168"/>
      <c r="H42" s="26" t="n">
        <v>143.83</v>
      </c>
      <c r="I42" s="26" t="n">
        <v>44.17</v>
      </c>
      <c r="J42" s="131" t="n">
        <f aca="false">K42/D42</f>
        <v>0.803082416680348</v>
      </c>
      <c r="K42" s="132" t="n">
        <f aca="false">L42+M42+E42</f>
        <v>1956.63</v>
      </c>
      <c r="L42" s="132" t="n">
        <f aca="false">F42*1163</f>
        <v>0</v>
      </c>
      <c r="M42" s="132" t="n">
        <f aca="false">G42*9.5</f>
        <v>0</v>
      </c>
      <c r="N42" s="19"/>
      <c r="O42" s="20"/>
      <c r="P42" s="21"/>
    </row>
    <row r="43" customFormat="false" ht="15" hidden="false" customHeight="false" outlineLevel="0" collapsed="false">
      <c r="A43" s="129" t="n">
        <v>37</v>
      </c>
      <c r="B43" s="91" t="s">
        <v>53</v>
      </c>
      <c r="C43" s="130" t="n">
        <v>551</v>
      </c>
      <c r="D43" s="147" t="n">
        <v>2462.1</v>
      </c>
      <c r="E43" s="26" t="n">
        <v>1576.25</v>
      </c>
      <c r="F43" s="26"/>
      <c r="G43" s="168"/>
      <c r="H43" s="26" t="n">
        <v>62.97</v>
      </c>
      <c r="I43" s="26" t="n">
        <v>27.12</v>
      </c>
      <c r="J43" s="131" t="n">
        <f aca="false">K43/D43</f>
        <v>0.64020551561675</v>
      </c>
      <c r="K43" s="132" t="n">
        <f aca="false">L43+M43+E43</f>
        <v>1576.25</v>
      </c>
      <c r="L43" s="132" t="n">
        <f aca="false">F43*1163</f>
        <v>0</v>
      </c>
      <c r="M43" s="132" t="n">
        <f aca="false">G43*9.5</f>
        <v>0</v>
      </c>
      <c r="N43" s="19"/>
      <c r="O43" s="20"/>
      <c r="P43" s="21"/>
    </row>
    <row r="44" customFormat="false" ht="15" hidden="false" customHeight="false" outlineLevel="0" collapsed="false">
      <c r="A44" s="129" t="n">
        <v>38</v>
      </c>
      <c r="B44" s="91" t="s">
        <v>54</v>
      </c>
      <c r="C44" s="130" t="n">
        <v>213</v>
      </c>
      <c r="D44" s="147" t="n">
        <v>2044.3</v>
      </c>
      <c r="E44" s="26" t="n">
        <v>2746.22</v>
      </c>
      <c r="F44" s="26"/>
      <c r="G44" s="168"/>
      <c r="H44" s="74" t="n">
        <v>109.57</v>
      </c>
      <c r="I44" s="26"/>
      <c r="J44" s="131" t="n">
        <f aca="false">K44/D44</f>
        <v>1.34335469353813</v>
      </c>
      <c r="K44" s="132" t="n">
        <f aca="false">L44+M44+E44</f>
        <v>2746.22</v>
      </c>
      <c r="L44" s="132" t="n">
        <f aca="false">F44*1163</f>
        <v>0</v>
      </c>
      <c r="M44" s="132" t="n">
        <f aca="false">G44*9.5</f>
        <v>0</v>
      </c>
      <c r="N44" s="19"/>
      <c r="O44" s="20"/>
      <c r="P44" s="21"/>
    </row>
    <row r="45" customFormat="false" ht="15" hidden="false" customHeight="false" outlineLevel="0" collapsed="false">
      <c r="A45" s="129" t="n">
        <v>39</v>
      </c>
      <c r="B45" s="91" t="s">
        <v>55</v>
      </c>
      <c r="C45" s="130" t="n">
        <v>359</v>
      </c>
      <c r="D45" s="147" t="n">
        <v>2319.2</v>
      </c>
      <c r="E45" s="26" t="n">
        <v>3793.04</v>
      </c>
      <c r="F45" s="134"/>
      <c r="G45" s="168"/>
      <c r="H45" s="26" t="n">
        <v>171.58</v>
      </c>
      <c r="I45" s="74"/>
      <c r="J45" s="131" t="n">
        <f aca="false">K45/D45</f>
        <v>1.63549499827527</v>
      </c>
      <c r="K45" s="132" t="n">
        <f aca="false">L45+M45+E45</f>
        <v>3793.04</v>
      </c>
      <c r="L45" s="132" t="n">
        <f aca="false">F45*1163</f>
        <v>0</v>
      </c>
      <c r="M45" s="132" t="n">
        <f aca="false">G45*9.5</f>
        <v>0</v>
      </c>
      <c r="N45" s="19"/>
      <c r="O45" s="20"/>
      <c r="P45" s="21"/>
    </row>
    <row r="46" customFormat="false" ht="15" hidden="false" customHeight="false" outlineLevel="0" collapsed="false">
      <c r="A46" s="129" t="n">
        <v>40</v>
      </c>
      <c r="B46" s="91" t="s">
        <v>56</v>
      </c>
      <c r="C46" s="130" t="n">
        <v>185</v>
      </c>
      <c r="D46" s="147" t="n">
        <v>1099.3</v>
      </c>
      <c r="E46" s="26" t="n">
        <v>1124.47</v>
      </c>
      <c r="F46" s="26"/>
      <c r="G46" s="168"/>
      <c r="H46" s="26" t="n">
        <v>29.7</v>
      </c>
      <c r="I46" s="168"/>
      <c r="J46" s="131" t="n">
        <f aca="false">K46/D46</f>
        <v>1.02289638861093</v>
      </c>
      <c r="K46" s="132" t="n">
        <f aca="false">L46+M46+E46</f>
        <v>1124.47</v>
      </c>
      <c r="L46" s="132" t="n">
        <f aca="false">F46*1163</f>
        <v>0</v>
      </c>
      <c r="M46" s="132" t="n">
        <f aca="false">G46*9.5</f>
        <v>0</v>
      </c>
      <c r="N46" s="19"/>
      <c r="O46" s="20"/>
      <c r="P46" s="21"/>
    </row>
    <row r="47" customFormat="false" ht="15" hidden="false" customHeight="false" outlineLevel="0" collapsed="false">
      <c r="A47" s="129" t="n">
        <v>41</v>
      </c>
      <c r="B47" s="91" t="s">
        <v>57</v>
      </c>
      <c r="C47" s="130" t="n">
        <v>307</v>
      </c>
      <c r="D47" s="147" t="n">
        <v>2129.7</v>
      </c>
      <c r="E47" s="26" t="n">
        <v>2136</v>
      </c>
      <c r="F47" s="26"/>
      <c r="G47" s="168"/>
      <c r="H47" s="26" t="n">
        <v>177.66</v>
      </c>
      <c r="I47" s="26" t="n">
        <v>28.67</v>
      </c>
      <c r="J47" s="131" t="n">
        <f aca="false">K47/D47</f>
        <v>1.00295816312157</v>
      </c>
      <c r="K47" s="132" t="n">
        <f aca="false">L47+M47+E47</f>
        <v>2136</v>
      </c>
      <c r="L47" s="132" t="n">
        <f aca="false">F47*1163</f>
        <v>0</v>
      </c>
      <c r="M47" s="132" t="n">
        <f aca="false">G47*9.5</f>
        <v>0</v>
      </c>
      <c r="N47" s="19"/>
      <c r="O47" s="20"/>
      <c r="P47" s="21"/>
    </row>
    <row r="48" customFormat="false" ht="15" hidden="false" customHeight="false" outlineLevel="0" collapsed="false">
      <c r="A48" s="129" t="n">
        <v>42</v>
      </c>
      <c r="B48" s="91" t="s">
        <v>58</v>
      </c>
      <c r="C48" s="130" t="n">
        <v>228</v>
      </c>
      <c r="D48" s="147" t="n">
        <v>1413.6</v>
      </c>
      <c r="E48" s="26" t="n">
        <v>2105.29</v>
      </c>
      <c r="F48" s="168"/>
      <c r="G48" s="168"/>
      <c r="H48" s="26" t="n">
        <v>51.89</v>
      </c>
      <c r="I48" s="168"/>
      <c r="J48" s="131" t="n">
        <f aca="false">K48/D48</f>
        <v>1.48931097906055</v>
      </c>
      <c r="K48" s="132" t="n">
        <f aca="false">L48+M48+E48</f>
        <v>2105.29</v>
      </c>
      <c r="L48" s="132" t="n">
        <f aca="false">F48*1163</f>
        <v>0</v>
      </c>
      <c r="M48" s="132" t="n">
        <f aca="false">G48*9.5</f>
        <v>0</v>
      </c>
      <c r="N48" s="19"/>
      <c r="O48" s="20"/>
      <c r="P48" s="21"/>
    </row>
    <row r="49" customFormat="false" ht="15" hidden="false" customHeight="false" outlineLevel="0" collapsed="false">
      <c r="A49" s="129" t="n">
        <v>43</v>
      </c>
      <c r="B49" s="91" t="s">
        <v>59</v>
      </c>
      <c r="C49" s="130" t="n">
        <v>207</v>
      </c>
      <c r="D49" s="147" t="n">
        <v>896.8</v>
      </c>
      <c r="E49" s="26" t="n">
        <v>1664.94</v>
      </c>
      <c r="F49" s="198"/>
      <c r="G49" s="168"/>
      <c r="H49" s="26" t="n">
        <v>46.64</v>
      </c>
      <c r="I49" s="198"/>
      <c r="J49" s="131" t="n">
        <f aca="false">K49/D49</f>
        <v>1.85653434433542</v>
      </c>
      <c r="K49" s="132" t="n">
        <f aca="false">L49+M49+E49</f>
        <v>1664.94</v>
      </c>
      <c r="L49" s="132" t="n">
        <f aca="false">F49*1163</f>
        <v>0</v>
      </c>
      <c r="M49" s="132" t="n">
        <f aca="false">G49*9.5</f>
        <v>0</v>
      </c>
      <c r="N49" s="19"/>
      <c r="O49" s="20"/>
      <c r="P49" s="21"/>
    </row>
    <row r="50" customFormat="false" ht="15" hidden="false" customHeight="false" outlineLevel="0" collapsed="false">
      <c r="A50" s="129" t="n">
        <v>44</v>
      </c>
      <c r="B50" s="91" t="s">
        <v>60</v>
      </c>
      <c r="C50" s="130" t="n">
        <v>450</v>
      </c>
      <c r="D50" s="147" t="n">
        <v>2462.18</v>
      </c>
      <c r="E50" s="26" t="n">
        <v>1541.02</v>
      </c>
      <c r="F50" s="26"/>
      <c r="G50" s="168"/>
      <c r="H50" s="26" t="n">
        <v>82.34</v>
      </c>
      <c r="I50" s="74"/>
      <c r="J50" s="131" t="n">
        <f aca="false">K50/D50</f>
        <v>0.62587625600078</v>
      </c>
      <c r="K50" s="132" t="n">
        <f aca="false">L50+M50+E50</f>
        <v>1541.02</v>
      </c>
      <c r="L50" s="132" t="n">
        <f aca="false">F50*1163</f>
        <v>0</v>
      </c>
      <c r="M50" s="132" t="n">
        <f aca="false">G50*9.5</f>
        <v>0</v>
      </c>
      <c r="N50" s="19"/>
      <c r="O50" s="20"/>
      <c r="P50" s="21"/>
    </row>
    <row r="51" customFormat="false" ht="15" hidden="false" customHeight="false" outlineLevel="0" collapsed="false">
      <c r="A51" s="129" t="n">
        <v>45</v>
      </c>
      <c r="B51" s="91" t="s">
        <v>61</v>
      </c>
      <c r="C51" s="130" t="n">
        <v>220</v>
      </c>
      <c r="D51" s="147" t="n">
        <v>1330</v>
      </c>
      <c r="E51" s="26" t="n">
        <v>1811.68</v>
      </c>
      <c r="F51" s="168"/>
      <c r="G51" s="168"/>
      <c r="H51" s="26" t="n">
        <v>53.14</v>
      </c>
      <c r="I51" s="168"/>
      <c r="J51" s="131" t="n">
        <f aca="false">K51/D51</f>
        <v>1.36216541353383</v>
      </c>
      <c r="K51" s="132" t="n">
        <f aca="false">L51+M51+E51</f>
        <v>1811.68</v>
      </c>
      <c r="L51" s="132" t="n">
        <f aca="false">F51*1163</f>
        <v>0</v>
      </c>
      <c r="M51" s="132" t="n">
        <f aca="false">G51*9.5</f>
        <v>0</v>
      </c>
      <c r="N51" s="19"/>
      <c r="O51" s="20"/>
      <c r="P51" s="21"/>
    </row>
    <row r="52" customFormat="false" ht="15" hidden="false" customHeight="false" outlineLevel="0" collapsed="false">
      <c r="A52" s="129" t="n">
        <v>46</v>
      </c>
      <c r="B52" s="91" t="s">
        <v>62</v>
      </c>
      <c r="C52" s="130" t="n">
        <v>350</v>
      </c>
      <c r="D52" s="147" t="n">
        <v>2831.4</v>
      </c>
      <c r="E52" s="26" t="n">
        <v>3216.06</v>
      </c>
      <c r="F52" s="26"/>
      <c r="G52" s="168"/>
      <c r="H52" s="26" t="n">
        <v>97.13</v>
      </c>
      <c r="I52" s="26" t="n">
        <v>13.29</v>
      </c>
      <c r="J52" s="131" t="n">
        <f aca="false">K52/D52</f>
        <v>1.13585505403687</v>
      </c>
      <c r="K52" s="132" t="n">
        <f aca="false">L52+M52+E52</f>
        <v>3216.06</v>
      </c>
      <c r="L52" s="132" t="n">
        <f aca="false">F52*1163</f>
        <v>0</v>
      </c>
      <c r="M52" s="132" t="n">
        <f aca="false">G52*9.5</f>
        <v>0</v>
      </c>
      <c r="N52" s="19"/>
      <c r="O52" s="20"/>
      <c r="P52" s="21"/>
    </row>
    <row r="53" customFormat="false" ht="15" hidden="false" customHeight="false" outlineLevel="0" collapsed="false">
      <c r="A53" s="129" t="n">
        <v>47</v>
      </c>
      <c r="B53" s="91" t="s">
        <v>63</v>
      </c>
      <c r="C53" s="130" t="n">
        <v>320</v>
      </c>
      <c r="D53" s="147" t="n">
        <v>1642.5</v>
      </c>
      <c r="E53" s="26" t="n">
        <v>2218.84</v>
      </c>
      <c r="F53" s="198"/>
      <c r="G53" s="168"/>
      <c r="H53" s="26" t="n">
        <v>88.21</v>
      </c>
      <c r="I53" s="168"/>
      <c r="J53" s="131" t="n">
        <f aca="false">K53/D53</f>
        <v>1.35089193302892</v>
      </c>
      <c r="K53" s="132" t="n">
        <f aca="false">L53+M53+E53</f>
        <v>2218.84</v>
      </c>
      <c r="L53" s="132" t="n">
        <f aca="false">F53*1163</f>
        <v>0</v>
      </c>
      <c r="M53" s="132" t="n">
        <f aca="false">G53*9.5</f>
        <v>0</v>
      </c>
      <c r="N53" s="19"/>
      <c r="O53" s="20"/>
      <c r="P53" s="21"/>
    </row>
    <row r="54" customFormat="false" ht="15" hidden="false" customHeight="false" outlineLevel="0" collapsed="false">
      <c r="A54" s="129" t="n">
        <v>48</v>
      </c>
      <c r="B54" s="91" t="s">
        <v>64</v>
      </c>
      <c r="C54" s="130" t="n">
        <v>464</v>
      </c>
      <c r="D54" s="147" t="n">
        <v>2437.4</v>
      </c>
      <c r="E54" s="26" t="n">
        <v>1470.28</v>
      </c>
      <c r="F54" s="168"/>
      <c r="G54" s="168"/>
      <c r="H54" s="26" t="n">
        <v>102.28</v>
      </c>
      <c r="I54" s="26"/>
      <c r="J54" s="131" t="n">
        <f aca="false">K54/D54</f>
        <v>0.603216542217117</v>
      </c>
      <c r="K54" s="132" t="n">
        <f aca="false">L54+M54+E54</f>
        <v>1470.28</v>
      </c>
      <c r="L54" s="132" t="n">
        <f aca="false">F54*1163</f>
        <v>0</v>
      </c>
      <c r="M54" s="132" t="n">
        <f aca="false">G54*9.5</f>
        <v>0</v>
      </c>
      <c r="N54" s="19"/>
      <c r="O54" s="20"/>
      <c r="P54" s="21"/>
    </row>
    <row r="55" customFormat="false" ht="15" hidden="false" customHeight="false" outlineLevel="0" collapsed="false">
      <c r="A55" s="129" t="n">
        <v>49</v>
      </c>
      <c r="B55" s="91" t="s">
        <v>65</v>
      </c>
      <c r="C55" s="130" t="n">
        <v>117</v>
      </c>
      <c r="D55" s="147" t="n">
        <v>966</v>
      </c>
      <c r="E55" s="26" t="n">
        <v>1040.15</v>
      </c>
      <c r="F55" s="26"/>
      <c r="G55" s="168"/>
      <c r="H55" s="172"/>
      <c r="I55" s="168"/>
      <c r="J55" s="131" t="n">
        <f aca="false">K55/D55</f>
        <v>1.07675983436853</v>
      </c>
      <c r="K55" s="132" t="n">
        <f aca="false">L55+M55+E55</f>
        <v>1040.15</v>
      </c>
      <c r="L55" s="132" t="n">
        <f aca="false">F55*1163</f>
        <v>0</v>
      </c>
      <c r="M55" s="132" t="n">
        <f aca="false">G55*9.5</f>
        <v>0</v>
      </c>
      <c r="N55" s="19"/>
      <c r="O55" s="20"/>
      <c r="P55" s="21"/>
    </row>
    <row r="56" customFormat="false" ht="15" hidden="false" customHeight="false" outlineLevel="0" collapsed="false">
      <c r="A56" s="137"/>
      <c r="B56" s="138" t="s">
        <v>66</v>
      </c>
      <c r="C56" s="139" t="n">
        <f aca="false">SUM(C7:C55)</f>
        <v>13220</v>
      </c>
      <c r="D56" s="139" t="n">
        <f aca="false">SUM(D7:D55)</f>
        <v>82573.62</v>
      </c>
      <c r="E56" s="140" t="n">
        <f aca="false">SUM(E7:E55)</f>
        <v>87861.75</v>
      </c>
      <c r="F56" s="140" t="n">
        <f aca="false">SUM(F7:F55)</f>
        <v>0.8</v>
      </c>
      <c r="G56" s="140" t="n">
        <f aca="false">SUM(G7:G55)</f>
        <v>255.01</v>
      </c>
      <c r="H56" s="140" t="n">
        <f aca="false">SUM(H7:H55)</f>
        <v>3463.6</v>
      </c>
      <c r="I56" s="140" t="n">
        <f aca="false">SUM(I7:I55)</f>
        <v>560.59</v>
      </c>
      <c r="J56" s="141"/>
      <c r="K56" s="142"/>
      <c r="L56" s="142"/>
      <c r="M56" s="142"/>
      <c r="N56" s="19"/>
      <c r="O56" s="20"/>
      <c r="P56" s="21"/>
    </row>
    <row r="57" customFormat="false" ht="15" hidden="false" customHeight="false" outlineLevel="0" collapsed="false">
      <c r="A57" s="143"/>
      <c r="B57" s="138" t="s">
        <v>67</v>
      </c>
      <c r="C57" s="139"/>
      <c r="D57" s="139"/>
      <c r="E57" s="140"/>
      <c r="F57" s="140"/>
      <c r="G57" s="140"/>
      <c r="H57" s="140"/>
      <c r="I57" s="140"/>
      <c r="J57" s="144" t="n">
        <f aca="false">SUM(J7:J55)/49</f>
        <v>1.24466676998275</v>
      </c>
      <c r="K57" s="142"/>
      <c r="L57" s="142"/>
      <c r="M57" s="142"/>
      <c r="N57" s="19"/>
      <c r="O57" s="20"/>
      <c r="P57" s="21"/>
    </row>
    <row r="58" customFormat="false" ht="15" hidden="false" customHeight="false" outlineLevel="0" collapsed="false">
      <c r="A58" s="125"/>
      <c r="B58" s="125"/>
      <c r="C58" s="125"/>
      <c r="D58" s="125"/>
      <c r="E58" s="124"/>
      <c r="F58" s="124"/>
      <c r="G58" s="124"/>
      <c r="H58" s="124"/>
      <c r="I58" s="124"/>
      <c r="J58" s="124"/>
      <c r="K58" s="124"/>
      <c r="L58" s="124"/>
      <c r="M58" s="124"/>
      <c r="N58" s="19"/>
      <c r="O58" s="20"/>
      <c r="P58" s="21"/>
    </row>
    <row r="59" customFormat="false" ht="15" hidden="false" customHeight="false" outlineLevel="0" collapsed="false">
      <c r="A59" s="125"/>
      <c r="B59" s="125"/>
      <c r="C59" s="125"/>
      <c r="D59" s="125"/>
      <c r="E59" s="124"/>
      <c r="F59" s="124"/>
      <c r="G59" s="124"/>
      <c r="H59" s="124"/>
      <c r="I59" s="124"/>
      <c r="J59" s="124"/>
      <c r="K59" s="124"/>
      <c r="L59" s="124"/>
      <c r="M59" s="124"/>
      <c r="N59" s="19"/>
      <c r="O59" s="20"/>
      <c r="P59" s="21"/>
    </row>
    <row r="60" customFormat="false" ht="13.5" hidden="false" customHeight="true" outlineLevel="0" collapsed="false">
      <c r="A60" s="126" t="s">
        <v>1</v>
      </c>
      <c r="B60" s="127" t="s">
        <v>2</v>
      </c>
      <c r="C60" s="127" t="s">
        <v>3</v>
      </c>
      <c r="D60" s="127" t="s">
        <v>4</v>
      </c>
      <c r="E60" s="126" t="s">
        <v>5</v>
      </c>
      <c r="F60" s="126"/>
      <c r="G60" s="126"/>
      <c r="H60" s="126"/>
      <c r="I60" s="126"/>
      <c r="J60" s="127" t="s">
        <v>6</v>
      </c>
      <c r="K60" s="127" t="s">
        <v>7</v>
      </c>
      <c r="L60" s="127"/>
      <c r="M60" s="127"/>
      <c r="N60" s="19"/>
      <c r="O60" s="20"/>
      <c r="P60" s="21"/>
    </row>
    <row r="61" customFormat="false" ht="35.05" hidden="false" customHeight="false" outlineLevel="0" collapsed="false">
      <c r="A61" s="126"/>
      <c r="B61" s="127"/>
      <c r="C61" s="127"/>
      <c r="D61" s="127"/>
      <c r="E61" s="126" t="s">
        <v>8</v>
      </c>
      <c r="F61" s="126" t="s">
        <v>9</v>
      </c>
      <c r="G61" s="126" t="s">
        <v>10</v>
      </c>
      <c r="H61" s="126" t="s">
        <v>11</v>
      </c>
      <c r="I61" s="126" t="s">
        <v>12</v>
      </c>
      <c r="J61" s="127"/>
      <c r="K61" s="127" t="s">
        <v>13</v>
      </c>
      <c r="L61" s="127" t="s">
        <v>14</v>
      </c>
      <c r="M61" s="127" t="s">
        <v>15</v>
      </c>
      <c r="N61" s="19"/>
      <c r="O61" s="20"/>
      <c r="P61" s="21"/>
    </row>
    <row r="62" customFormat="false" ht="13.5" hidden="false" customHeight="true" outlineLevel="0" collapsed="false">
      <c r="A62" s="128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9"/>
      <c r="O62" s="20"/>
      <c r="P62" s="21"/>
      <c r="Q62" s="1"/>
      <c r="R62" s="1"/>
      <c r="S62" s="1"/>
    </row>
    <row r="63" customFormat="false" ht="15" hidden="false" customHeight="false" outlineLevel="0" collapsed="false">
      <c r="A63" s="129" t="n">
        <v>1</v>
      </c>
      <c r="B63" s="91" t="s">
        <v>69</v>
      </c>
      <c r="C63" s="130" t="n">
        <v>334</v>
      </c>
      <c r="D63" s="147" t="n">
        <v>495</v>
      </c>
      <c r="E63" s="26" t="n">
        <v>61.92</v>
      </c>
      <c r="F63" s="168"/>
      <c r="G63" s="26" t="n">
        <v>7</v>
      </c>
      <c r="H63" s="26" t="n">
        <v>4</v>
      </c>
      <c r="I63" s="168"/>
      <c r="J63" s="131" t="n">
        <f aca="false">K63/D63</f>
        <v>0.259434343434343</v>
      </c>
      <c r="K63" s="132" t="n">
        <f aca="false">L63+M63+E63</f>
        <v>128.42</v>
      </c>
      <c r="L63" s="132" t="n">
        <f aca="false">F63*1163</f>
        <v>0</v>
      </c>
      <c r="M63" s="132" t="n">
        <f aca="false">G63*9.5</f>
        <v>66.5</v>
      </c>
      <c r="N63" s="19"/>
      <c r="O63" s="20"/>
      <c r="P63" s="21"/>
    </row>
    <row r="64" customFormat="false" ht="27.75" hidden="false" customHeight="true" outlineLevel="0" collapsed="false">
      <c r="A64" s="129" t="n">
        <v>2</v>
      </c>
      <c r="B64" s="91" t="s">
        <v>70</v>
      </c>
      <c r="C64" s="130" t="n">
        <v>110</v>
      </c>
      <c r="D64" s="147" t="n">
        <v>526.3</v>
      </c>
      <c r="E64" s="26" t="n">
        <v>1544.37</v>
      </c>
      <c r="F64" s="26"/>
      <c r="G64" s="168"/>
      <c r="H64" s="26" t="n">
        <v>21.12</v>
      </c>
      <c r="I64" s="168"/>
      <c r="J64" s="131" t="n">
        <f aca="false">K64/D64</f>
        <v>2.93439103173095</v>
      </c>
      <c r="K64" s="132" t="n">
        <f aca="false">L64+M64+E64</f>
        <v>1544.37</v>
      </c>
      <c r="L64" s="132" t="n">
        <f aca="false">F64*1163</f>
        <v>0</v>
      </c>
      <c r="M64" s="132" t="n">
        <f aca="false">G64*9.5</f>
        <v>0</v>
      </c>
      <c r="N64" s="19"/>
      <c r="O64" s="20"/>
      <c r="P64" s="21"/>
    </row>
    <row r="65" customFormat="false" ht="15" hidden="false" customHeight="false" outlineLevel="0" collapsed="false">
      <c r="A65" s="129" t="n">
        <v>3</v>
      </c>
      <c r="B65" s="91" t="s">
        <v>71</v>
      </c>
      <c r="C65" s="130" t="n">
        <v>601</v>
      </c>
      <c r="D65" s="147" t="n">
        <v>1812.7</v>
      </c>
      <c r="E65" s="26" t="n">
        <v>1378.03</v>
      </c>
      <c r="F65" s="26"/>
      <c r="G65" s="168"/>
      <c r="H65" s="26" t="n">
        <v>3.94</v>
      </c>
      <c r="I65" s="168"/>
      <c r="J65" s="131" t="n">
        <f aca="false">K65/D65</f>
        <v>0.760208528714073</v>
      </c>
      <c r="K65" s="132" t="n">
        <f aca="false">L65+M65+E65</f>
        <v>1378.03</v>
      </c>
      <c r="L65" s="132" t="n">
        <f aca="false">F65*1163</f>
        <v>0</v>
      </c>
      <c r="M65" s="132" t="n">
        <f aca="false">G65*9.5</f>
        <v>0</v>
      </c>
      <c r="N65" s="19"/>
      <c r="O65" s="20"/>
      <c r="P65" s="21"/>
    </row>
    <row r="66" customFormat="false" ht="15" hidden="false" customHeight="false" outlineLevel="0" collapsed="false">
      <c r="A66" s="129" t="n">
        <v>4</v>
      </c>
      <c r="B66" s="91" t="s">
        <v>72</v>
      </c>
      <c r="C66" s="130" t="n">
        <v>999</v>
      </c>
      <c r="D66" s="147" t="n">
        <v>4097.4</v>
      </c>
      <c r="E66" s="26" t="n">
        <v>518.67</v>
      </c>
      <c r="F66" s="168"/>
      <c r="G66" s="168"/>
      <c r="H66" s="26" t="n">
        <v>19.56</v>
      </c>
      <c r="I66" s="168"/>
      <c r="J66" s="131" t="n">
        <f aca="false">K66/D66</f>
        <v>0.126585151559526</v>
      </c>
      <c r="K66" s="132" t="n">
        <f aca="false">L66+M66+E66</f>
        <v>518.67</v>
      </c>
      <c r="L66" s="132" t="n">
        <f aca="false">F66*1163</f>
        <v>0</v>
      </c>
      <c r="M66" s="132" t="n">
        <f aca="false">G66*9.5</f>
        <v>0</v>
      </c>
      <c r="N66" s="19"/>
      <c r="O66" s="20"/>
      <c r="P66" s="21"/>
    </row>
    <row r="67" customFormat="false" ht="24" hidden="false" customHeight="true" outlineLevel="0" collapsed="false">
      <c r="A67" s="129" t="n">
        <v>5</v>
      </c>
      <c r="B67" s="91" t="s">
        <v>73</v>
      </c>
      <c r="C67" s="130" t="n">
        <v>687</v>
      </c>
      <c r="D67" s="147" t="n">
        <v>2717.99</v>
      </c>
      <c r="E67" s="26" t="n">
        <v>335.37</v>
      </c>
      <c r="F67" s="26"/>
      <c r="G67" s="168"/>
      <c r="H67" s="26" t="n">
        <v>10.39</v>
      </c>
      <c r="I67" s="168"/>
      <c r="J67" s="131" t="n">
        <f aca="false">K67/D67</f>
        <v>0.123388974941041</v>
      </c>
      <c r="K67" s="132" t="n">
        <f aca="false">L67+M67+E67</f>
        <v>335.37</v>
      </c>
      <c r="L67" s="132" t="n">
        <f aca="false">F67*1163</f>
        <v>0</v>
      </c>
      <c r="M67" s="132" t="n">
        <f aca="false">G67*9.5</f>
        <v>0</v>
      </c>
      <c r="N67" s="19"/>
      <c r="O67" s="20"/>
      <c r="P67" s="21"/>
    </row>
    <row r="68" customFormat="false" ht="15" hidden="false" customHeight="false" outlineLevel="0" collapsed="false">
      <c r="A68" s="129" t="n">
        <v>6</v>
      </c>
      <c r="B68" s="91" t="s">
        <v>74</v>
      </c>
      <c r="C68" s="130" t="n">
        <v>26</v>
      </c>
      <c r="D68" s="147" t="n">
        <v>455.1</v>
      </c>
      <c r="E68" s="26" t="n">
        <v>151.16</v>
      </c>
      <c r="F68" s="198"/>
      <c r="G68" s="168"/>
      <c r="H68" s="26" t="n">
        <v>6.07</v>
      </c>
      <c r="I68" s="168"/>
      <c r="J68" s="131" t="n">
        <f aca="false">K68/D68</f>
        <v>0.332146780927269</v>
      </c>
      <c r="K68" s="132" t="n">
        <f aca="false">L68+M68+E68</f>
        <v>151.16</v>
      </c>
      <c r="L68" s="132" t="n">
        <f aca="false">F68*1163</f>
        <v>0</v>
      </c>
      <c r="M68" s="132" t="n">
        <f aca="false">G68*9.5</f>
        <v>0</v>
      </c>
      <c r="N68" s="19"/>
      <c r="O68" s="20"/>
      <c r="P68" s="21"/>
    </row>
    <row r="69" customFormat="false" ht="15" hidden="false" customHeight="false" outlineLevel="0" collapsed="false">
      <c r="A69" s="129" t="n">
        <v>7</v>
      </c>
      <c r="B69" s="91" t="s">
        <v>75</v>
      </c>
      <c r="C69" s="130" t="n">
        <v>788</v>
      </c>
      <c r="D69" s="147" t="n">
        <v>6353.7</v>
      </c>
      <c r="E69" s="26" t="n">
        <v>1530.36</v>
      </c>
      <c r="F69" s="134"/>
      <c r="G69" s="168"/>
      <c r="H69" s="26" t="n">
        <v>111.79</v>
      </c>
      <c r="I69" s="26" t="n">
        <v>0.97</v>
      </c>
      <c r="J69" s="131" t="n">
        <f aca="false">K69/D69</f>
        <v>0.240861230464139</v>
      </c>
      <c r="K69" s="132" t="n">
        <f aca="false">L69+M69+E69</f>
        <v>1530.36</v>
      </c>
      <c r="L69" s="132" t="n">
        <f aca="false">F69*1163</f>
        <v>0</v>
      </c>
      <c r="M69" s="132" t="n">
        <f aca="false">G69*9.5</f>
        <v>0</v>
      </c>
      <c r="N69" s="19"/>
      <c r="O69" s="20"/>
      <c r="P69" s="21"/>
    </row>
    <row r="70" customFormat="false" ht="15" hidden="false" customHeight="false" outlineLevel="0" collapsed="false">
      <c r="A70" s="129" t="n">
        <v>8</v>
      </c>
      <c r="B70" s="91" t="s">
        <v>76</v>
      </c>
      <c r="C70" s="130" t="n">
        <v>1001</v>
      </c>
      <c r="D70" s="147" t="n">
        <v>5467</v>
      </c>
      <c r="E70" s="26" t="n">
        <v>707.47</v>
      </c>
      <c r="F70" s="26"/>
      <c r="G70" s="168"/>
      <c r="H70" s="26" t="n">
        <v>17.19</v>
      </c>
      <c r="I70" s="26" t="n">
        <v>5.25</v>
      </c>
      <c r="J70" s="131" t="n">
        <f aca="false">K70/D70</f>
        <v>0.12940735321017</v>
      </c>
      <c r="K70" s="132" t="n">
        <f aca="false">L70+M70+E70</f>
        <v>707.47</v>
      </c>
      <c r="L70" s="132" t="n">
        <f aca="false">F70*1163</f>
        <v>0</v>
      </c>
      <c r="M70" s="132" t="n">
        <f aca="false">G70*9.5</f>
        <v>0</v>
      </c>
      <c r="N70" s="19"/>
      <c r="O70" s="20"/>
      <c r="P70" s="21"/>
    </row>
    <row r="71" customFormat="false" ht="15" hidden="false" customHeight="false" outlineLevel="0" collapsed="false">
      <c r="A71" s="129" t="n">
        <v>9</v>
      </c>
      <c r="B71" s="91" t="s">
        <v>77</v>
      </c>
      <c r="C71" s="130" t="n">
        <v>417</v>
      </c>
      <c r="D71" s="147" t="n">
        <v>2305.1</v>
      </c>
      <c r="E71" s="26" t="n">
        <v>257.63</v>
      </c>
      <c r="F71" s="198"/>
      <c r="G71" s="168"/>
      <c r="H71" s="26" t="n">
        <v>7.74</v>
      </c>
      <c r="I71" s="168"/>
      <c r="J71" s="131" t="n">
        <f aca="false">K71/D71</f>
        <v>0.111765216259598</v>
      </c>
      <c r="K71" s="132" t="n">
        <f aca="false">L71+M71+E71</f>
        <v>257.63</v>
      </c>
      <c r="L71" s="132" t="n">
        <f aca="false">F71*1163</f>
        <v>0</v>
      </c>
      <c r="M71" s="132" t="n">
        <f aca="false">G71*9.5</f>
        <v>0</v>
      </c>
      <c r="N71" s="19"/>
      <c r="O71" s="20"/>
      <c r="P71" s="21"/>
    </row>
    <row r="72" customFormat="false" ht="15" hidden="false" customHeight="false" outlineLevel="0" collapsed="false">
      <c r="A72" s="129" t="n">
        <v>10</v>
      </c>
      <c r="B72" s="91" t="s">
        <v>78</v>
      </c>
      <c r="C72" s="130" t="n">
        <v>819</v>
      </c>
      <c r="D72" s="147" t="n">
        <v>3510</v>
      </c>
      <c r="E72" s="26" t="n">
        <v>507.78</v>
      </c>
      <c r="F72" s="168"/>
      <c r="G72" s="26"/>
      <c r="H72" s="26" t="n">
        <v>19.22</v>
      </c>
      <c r="I72" s="168"/>
      <c r="J72" s="131" t="n">
        <f aca="false">K72/D72</f>
        <v>0.144666666666667</v>
      </c>
      <c r="K72" s="132" t="n">
        <f aca="false">L72+M72+E72</f>
        <v>507.78</v>
      </c>
      <c r="L72" s="132" t="n">
        <f aca="false">F72*1163</f>
        <v>0</v>
      </c>
      <c r="M72" s="132" t="n">
        <f aca="false">G72*9.5</f>
        <v>0</v>
      </c>
      <c r="N72" s="19"/>
      <c r="O72" s="20"/>
      <c r="P72" s="21"/>
    </row>
    <row r="73" customFormat="false" ht="15" hidden="false" customHeight="false" outlineLevel="0" collapsed="false">
      <c r="A73" s="129" t="n">
        <v>11</v>
      </c>
      <c r="B73" s="91" t="s">
        <v>79</v>
      </c>
      <c r="C73" s="130" t="n">
        <v>282</v>
      </c>
      <c r="D73" s="147" t="n">
        <v>3225</v>
      </c>
      <c r="E73" s="26" t="n">
        <v>526.3</v>
      </c>
      <c r="F73" s="26"/>
      <c r="G73" s="172"/>
      <c r="H73" s="26" t="n">
        <v>21.13</v>
      </c>
      <c r="I73" s="168"/>
      <c r="J73" s="131" t="n">
        <f aca="false">K73/D73</f>
        <v>0.163193798449612</v>
      </c>
      <c r="K73" s="132" t="n">
        <f aca="false">L73+M73+E73</f>
        <v>526.3</v>
      </c>
      <c r="L73" s="132" t="n">
        <f aca="false">F73*1163</f>
        <v>0</v>
      </c>
      <c r="M73" s="132" t="n">
        <f aca="false">G73*9.5</f>
        <v>0</v>
      </c>
      <c r="N73" s="19"/>
      <c r="O73" s="20"/>
      <c r="P73" s="21"/>
    </row>
    <row r="74" customFormat="false" ht="15" hidden="false" customHeight="false" outlineLevel="0" collapsed="false">
      <c r="A74" s="129" t="n">
        <v>12</v>
      </c>
      <c r="B74" s="91" t="s">
        <v>80</v>
      </c>
      <c r="C74" s="130" t="n">
        <v>859</v>
      </c>
      <c r="D74" s="147" t="n">
        <v>3975.1</v>
      </c>
      <c r="E74" s="26" t="n">
        <v>372.76</v>
      </c>
      <c r="F74" s="26"/>
      <c r="G74" s="168"/>
      <c r="H74" s="26" t="n">
        <v>20.6</v>
      </c>
      <c r="I74" s="168"/>
      <c r="J74" s="131" t="n">
        <f aca="false">K74/D74</f>
        <v>0.0937737415410933</v>
      </c>
      <c r="K74" s="132" t="n">
        <f aca="false">L74+M74+E74</f>
        <v>372.76</v>
      </c>
      <c r="L74" s="132" t="n">
        <f aca="false">F74*1163</f>
        <v>0</v>
      </c>
      <c r="M74" s="132" t="n">
        <f aca="false">G74*9.5</f>
        <v>0</v>
      </c>
      <c r="N74" s="19"/>
      <c r="O74" s="20"/>
      <c r="P74" s="21"/>
    </row>
    <row r="75" customFormat="false" ht="15" hidden="false" customHeight="false" outlineLevel="0" collapsed="false">
      <c r="A75" s="129" t="n">
        <v>13</v>
      </c>
      <c r="B75" s="91" t="s">
        <v>81</v>
      </c>
      <c r="C75" s="130" t="n">
        <v>1502</v>
      </c>
      <c r="D75" s="147" t="n">
        <v>5543.9</v>
      </c>
      <c r="E75" s="26" t="n">
        <v>999.21</v>
      </c>
      <c r="F75" s="134"/>
      <c r="G75" s="168"/>
      <c r="H75" s="26" t="n">
        <v>25.38</v>
      </c>
      <c r="I75" s="168"/>
      <c r="J75" s="131" t="n">
        <f aca="false">K75/D75</f>
        <v>0.180235934991612</v>
      </c>
      <c r="K75" s="132" t="n">
        <f aca="false">L75+M75+E75</f>
        <v>999.21</v>
      </c>
      <c r="L75" s="132" t="n">
        <f aca="false">F75*1163</f>
        <v>0</v>
      </c>
      <c r="M75" s="132" t="n">
        <f aca="false">G75*9.5</f>
        <v>0</v>
      </c>
      <c r="N75" s="19"/>
      <c r="O75" s="20"/>
      <c r="P75" s="21"/>
    </row>
    <row r="76" customFormat="false" ht="15" hidden="false" customHeight="false" outlineLevel="0" collapsed="false">
      <c r="A76" s="129" t="n">
        <v>14</v>
      </c>
      <c r="B76" s="91" t="s">
        <v>82</v>
      </c>
      <c r="C76" s="130" t="n">
        <v>160</v>
      </c>
      <c r="D76" s="147" t="n">
        <v>1310</v>
      </c>
      <c r="E76" s="26" t="n">
        <v>256.16</v>
      </c>
      <c r="F76" s="198"/>
      <c r="G76" s="26"/>
      <c r="H76" s="134" t="n">
        <v>3.75</v>
      </c>
      <c r="I76" s="168"/>
      <c r="J76" s="131" t="n">
        <f aca="false">K76/D76</f>
        <v>0.195541984732824</v>
      </c>
      <c r="K76" s="132" t="n">
        <f aca="false">L76+M76+E76</f>
        <v>256.16</v>
      </c>
      <c r="L76" s="132" t="n">
        <f aca="false">F76*1163</f>
        <v>0</v>
      </c>
      <c r="M76" s="132" t="n">
        <f aca="false">G76*9.5</f>
        <v>0</v>
      </c>
      <c r="N76" s="19"/>
      <c r="O76" s="20"/>
      <c r="P76" s="21"/>
    </row>
    <row r="77" customFormat="false" ht="15.75" hidden="false" customHeight="true" outlineLevel="0" collapsed="false">
      <c r="A77" s="129" t="n">
        <v>15</v>
      </c>
      <c r="B77" s="91" t="s">
        <v>83</v>
      </c>
      <c r="C77" s="130" t="n">
        <v>483</v>
      </c>
      <c r="D77" s="147" t="n">
        <v>3135</v>
      </c>
      <c r="E77" s="26" t="n">
        <v>1478.28</v>
      </c>
      <c r="F77" s="198"/>
      <c r="G77" s="172"/>
      <c r="H77" s="26" t="n">
        <v>70.47</v>
      </c>
      <c r="I77" s="168"/>
      <c r="J77" s="131" t="n">
        <f aca="false">K77/D77</f>
        <v>0.471540669856459</v>
      </c>
      <c r="K77" s="132" t="n">
        <f aca="false">L77+M77+E77</f>
        <v>1478.28</v>
      </c>
      <c r="L77" s="132" t="n">
        <f aca="false">F77*1163</f>
        <v>0</v>
      </c>
      <c r="M77" s="132" t="n">
        <f aca="false">G77*9.5</f>
        <v>0</v>
      </c>
      <c r="N77" s="19"/>
      <c r="O77" s="20"/>
      <c r="P77" s="21"/>
    </row>
    <row r="78" customFormat="false" ht="15" hidden="false" customHeight="false" outlineLevel="0" collapsed="false">
      <c r="A78" s="129" t="n">
        <v>16</v>
      </c>
      <c r="B78" s="91" t="s">
        <v>84</v>
      </c>
      <c r="C78" s="130" t="n">
        <v>550</v>
      </c>
      <c r="D78" s="147" t="n">
        <v>1626.9</v>
      </c>
      <c r="E78" s="26" t="n">
        <v>594.33</v>
      </c>
      <c r="F78" s="168"/>
      <c r="G78" s="26"/>
      <c r="H78" s="134" t="n">
        <v>15.52</v>
      </c>
      <c r="I78" s="168"/>
      <c r="J78" s="131" t="n">
        <f aca="false">K78/D78</f>
        <v>0.365314401622718</v>
      </c>
      <c r="K78" s="132" t="n">
        <f aca="false">L78+M78+E78</f>
        <v>594.33</v>
      </c>
      <c r="L78" s="132" t="n">
        <f aca="false">F78*1163</f>
        <v>0</v>
      </c>
      <c r="M78" s="132" t="n">
        <f aca="false">G78*9.5</f>
        <v>0</v>
      </c>
      <c r="N78" s="19"/>
      <c r="O78" s="20"/>
      <c r="P78" s="21"/>
    </row>
    <row r="79" customFormat="false" ht="15" hidden="false" customHeight="false" outlineLevel="0" collapsed="false">
      <c r="A79" s="129" t="n">
        <v>17</v>
      </c>
      <c r="B79" s="91" t="s">
        <v>85</v>
      </c>
      <c r="C79" s="130" t="n">
        <v>637</v>
      </c>
      <c r="D79" s="147" t="n">
        <v>5302.9</v>
      </c>
      <c r="E79" s="26" t="n">
        <v>345.25</v>
      </c>
      <c r="F79" s="26"/>
      <c r="G79" s="168"/>
      <c r="H79" s="26" t="n">
        <v>93.93</v>
      </c>
      <c r="I79" s="168"/>
      <c r="J79" s="131" t="n">
        <f aca="false">K79/D79</f>
        <v>0.0651058854588999</v>
      </c>
      <c r="K79" s="132" t="n">
        <f aca="false">L79+M79+E79</f>
        <v>345.25</v>
      </c>
      <c r="L79" s="132" t="n">
        <f aca="false">F79*1163</f>
        <v>0</v>
      </c>
      <c r="M79" s="132" t="n">
        <f aca="false">G79*9.5</f>
        <v>0</v>
      </c>
      <c r="N79" s="19"/>
      <c r="O79" s="20"/>
      <c r="P79" s="21"/>
    </row>
    <row r="80" customFormat="false" ht="15" hidden="false" customHeight="false" outlineLevel="0" collapsed="false">
      <c r="A80" s="129" t="n">
        <v>18</v>
      </c>
      <c r="B80" s="91" t="s">
        <v>86</v>
      </c>
      <c r="C80" s="130" t="n">
        <v>351</v>
      </c>
      <c r="D80" s="147" t="n">
        <v>1314</v>
      </c>
      <c r="E80" s="26" t="n">
        <v>325.17</v>
      </c>
      <c r="F80" s="198"/>
      <c r="G80" s="168"/>
      <c r="H80" s="26" t="n">
        <v>34.27</v>
      </c>
      <c r="I80" s="26" t="n">
        <v>7.83</v>
      </c>
      <c r="J80" s="131" t="n">
        <f aca="false">K80/D80</f>
        <v>0.247465753424657</v>
      </c>
      <c r="K80" s="132" t="n">
        <f aca="false">L80+M80+E80</f>
        <v>325.17</v>
      </c>
      <c r="L80" s="132" t="n">
        <f aca="false">F80*1163</f>
        <v>0</v>
      </c>
      <c r="M80" s="132" t="n">
        <f aca="false">G80*9.5</f>
        <v>0</v>
      </c>
      <c r="N80" s="19"/>
      <c r="O80" s="20"/>
      <c r="P80" s="21"/>
    </row>
    <row r="81" customFormat="false" ht="15" hidden="false" customHeight="false" outlineLevel="0" collapsed="false">
      <c r="A81" s="129" t="n">
        <v>19</v>
      </c>
      <c r="B81" s="91" t="s">
        <v>87</v>
      </c>
      <c r="C81" s="130" t="n">
        <v>1270</v>
      </c>
      <c r="D81" s="147" t="n">
        <v>7974.9</v>
      </c>
      <c r="E81" s="26" t="n">
        <v>438.4</v>
      </c>
      <c r="F81" s="134"/>
      <c r="G81" s="168"/>
      <c r="H81" s="26" t="n">
        <v>39.65</v>
      </c>
      <c r="I81" s="168"/>
      <c r="J81" s="131" t="n">
        <f aca="false">K81/D81</f>
        <v>0.0549724761439015</v>
      </c>
      <c r="K81" s="132" t="n">
        <f aca="false">L81+M81+E81</f>
        <v>438.4</v>
      </c>
      <c r="L81" s="132" t="n">
        <f aca="false">F81*1163</f>
        <v>0</v>
      </c>
      <c r="M81" s="132" t="n">
        <f aca="false">G81*9.5</f>
        <v>0</v>
      </c>
      <c r="N81" s="19"/>
      <c r="O81" s="20"/>
      <c r="P81" s="21"/>
    </row>
    <row r="82" customFormat="false" ht="15" hidden="false" customHeight="false" outlineLevel="0" collapsed="false">
      <c r="A82" s="129" t="n">
        <v>20</v>
      </c>
      <c r="B82" s="91" t="s">
        <v>88</v>
      </c>
      <c r="C82" s="130" t="n">
        <v>3610</v>
      </c>
      <c r="D82" s="147" t="n">
        <v>6840.2</v>
      </c>
      <c r="E82" s="26" t="n">
        <v>1943.36</v>
      </c>
      <c r="F82" s="198"/>
      <c r="G82" s="168"/>
      <c r="H82" s="26" t="n">
        <v>89.63</v>
      </c>
      <c r="I82" s="168"/>
      <c r="J82" s="131" t="n">
        <f aca="false">K82/D82</f>
        <v>0.284108651793807</v>
      </c>
      <c r="K82" s="132" t="n">
        <f aca="false">L82+M82+E82</f>
        <v>1943.36</v>
      </c>
      <c r="L82" s="132" t="n">
        <f aca="false">F82*1163</f>
        <v>0</v>
      </c>
      <c r="M82" s="132" t="n">
        <f aca="false">G82*9.5</f>
        <v>0</v>
      </c>
      <c r="N82" s="19"/>
      <c r="O82" s="20"/>
      <c r="P82" s="21"/>
    </row>
    <row r="83" customFormat="false" ht="15" hidden="false" customHeight="false" outlineLevel="0" collapsed="false">
      <c r="A83" s="145" t="n">
        <v>21</v>
      </c>
      <c r="B83" s="146" t="s">
        <v>89</v>
      </c>
      <c r="C83" s="147" t="n">
        <v>560</v>
      </c>
      <c r="D83" s="147" t="n">
        <v>3873</v>
      </c>
      <c r="E83" s="26" t="n">
        <v>548.91</v>
      </c>
      <c r="F83" s="26"/>
      <c r="G83" s="172"/>
      <c r="H83" s="168"/>
      <c r="I83" s="172"/>
      <c r="J83" s="149" t="n">
        <f aca="false">K83/D83</f>
        <v>0.141727343144849</v>
      </c>
      <c r="K83" s="150" t="n">
        <f aca="false">L83+M83+E83</f>
        <v>548.91</v>
      </c>
      <c r="L83" s="150" t="n">
        <f aca="false">F83*1163</f>
        <v>0</v>
      </c>
      <c r="M83" s="150" t="n">
        <f aca="false">G83*9.5</f>
        <v>0</v>
      </c>
      <c r="N83" s="50"/>
      <c r="O83" s="51"/>
      <c r="P83" s="52"/>
      <c r="Q83" s="53"/>
      <c r="R83" s="53"/>
      <c r="S83" s="53"/>
    </row>
    <row r="84" customFormat="false" ht="15" hidden="false" customHeight="false" outlineLevel="0" collapsed="false">
      <c r="A84" s="129" t="n">
        <v>22</v>
      </c>
      <c r="B84" s="91" t="s">
        <v>90</v>
      </c>
      <c r="C84" s="130" t="n">
        <v>275</v>
      </c>
      <c r="D84" s="147" t="n">
        <v>640.7</v>
      </c>
      <c r="E84" s="26" t="n">
        <v>155.37</v>
      </c>
      <c r="F84" s="168"/>
      <c r="G84" s="168"/>
      <c r="H84" s="26" t="n">
        <v>10.28</v>
      </c>
      <c r="I84" s="168"/>
      <c r="J84" s="131" t="n">
        <f aca="false">K84/D84</f>
        <v>0.242500390198221</v>
      </c>
      <c r="K84" s="132" t="n">
        <f aca="false">L84+M84+E84</f>
        <v>155.37</v>
      </c>
      <c r="L84" s="132" t="n">
        <f aca="false">F84*1163</f>
        <v>0</v>
      </c>
      <c r="M84" s="132" t="n">
        <f aca="false">G84*9.5</f>
        <v>0</v>
      </c>
      <c r="N84" s="19"/>
      <c r="O84" s="20"/>
      <c r="P84" s="21"/>
    </row>
    <row r="85" customFormat="false" ht="15" hidden="false" customHeight="false" outlineLevel="0" collapsed="false">
      <c r="A85" s="129" t="n">
        <v>23</v>
      </c>
      <c r="B85" s="91" t="s">
        <v>91</v>
      </c>
      <c r="C85" s="130" t="n">
        <v>1240</v>
      </c>
      <c r="D85" s="147" t="n">
        <v>4778</v>
      </c>
      <c r="E85" s="26" t="n">
        <v>486.51</v>
      </c>
      <c r="F85" s="198"/>
      <c r="G85" s="168"/>
      <c r="H85" s="26" t="n">
        <v>10.48</v>
      </c>
      <c r="I85" s="168"/>
      <c r="J85" s="131" t="n">
        <f aca="false">K85/D85</f>
        <v>0.101822938467978</v>
      </c>
      <c r="K85" s="132" t="n">
        <f aca="false">L85+M85+E85</f>
        <v>486.51</v>
      </c>
      <c r="L85" s="132" t="n">
        <f aca="false">F85*1163</f>
        <v>0</v>
      </c>
      <c r="M85" s="132" t="n">
        <f aca="false">G85*9.5</f>
        <v>0</v>
      </c>
      <c r="N85" s="19"/>
      <c r="O85" s="20"/>
      <c r="P85" s="21"/>
    </row>
    <row r="86" customFormat="false" ht="15" hidden="false" customHeight="false" outlineLevel="0" collapsed="false">
      <c r="A86" s="129" t="n">
        <v>24</v>
      </c>
      <c r="B86" s="91" t="s">
        <v>92</v>
      </c>
      <c r="C86" s="130" t="n">
        <v>1411</v>
      </c>
      <c r="D86" s="147" t="n">
        <v>7885.7</v>
      </c>
      <c r="E86" s="26" t="n">
        <v>912.2</v>
      </c>
      <c r="F86" s="26"/>
      <c r="G86" s="168"/>
      <c r="H86" s="26" t="n">
        <v>25.87</v>
      </c>
      <c r="I86" s="172"/>
      <c r="J86" s="131" t="n">
        <f aca="false">K86/D86</f>
        <v>0.115677745793018</v>
      </c>
      <c r="K86" s="132" t="n">
        <f aca="false">L86+M86+E86</f>
        <v>912.2</v>
      </c>
      <c r="L86" s="132" t="n">
        <f aca="false">F86*1163</f>
        <v>0</v>
      </c>
      <c r="M86" s="132" t="n">
        <f aca="false">G86*9.5</f>
        <v>0</v>
      </c>
      <c r="N86" s="19"/>
      <c r="O86" s="20"/>
      <c r="P86" s="21"/>
    </row>
    <row r="87" customFormat="false" ht="15" hidden="false" customHeight="false" outlineLevel="0" collapsed="false">
      <c r="A87" s="129" t="n">
        <v>25</v>
      </c>
      <c r="B87" s="91" t="s">
        <v>93</v>
      </c>
      <c r="C87" s="130" t="n">
        <v>1177</v>
      </c>
      <c r="D87" s="147" t="n">
        <v>6951.6</v>
      </c>
      <c r="E87" s="26" t="n">
        <v>488.55</v>
      </c>
      <c r="F87" s="168"/>
      <c r="G87" s="168"/>
      <c r="H87" s="26" t="n">
        <v>13.07</v>
      </c>
      <c r="I87" s="168"/>
      <c r="J87" s="131" t="n">
        <f aca="false">K87/D87</f>
        <v>0.0702787847402037</v>
      </c>
      <c r="K87" s="132" t="n">
        <f aca="false">L87+M87+E87</f>
        <v>488.55</v>
      </c>
      <c r="L87" s="132" t="n">
        <f aca="false">F87*1163</f>
        <v>0</v>
      </c>
      <c r="M87" s="132" t="n">
        <f aca="false">G87*9.5</f>
        <v>0</v>
      </c>
      <c r="N87" s="19"/>
      <c r="O87" s="20"/>
      <c r="P87" s="21"/>
    </row>
    <row r="88" customFormat="false" ht="15" hidden="false" customHeight="false" outlineLevel="0" collapsed="false">
      <c r="A88" s="129" t="n">
        <v>26</v>
      </c>
      <c r="B88" s="91" t="s">
        <v>94</v>
      </c>
      <c r="C88" s="130" t="n">
        <v>1365</v>
      </c>
      <c r="D88" s="147" t="n">
        <v>7804.9</v>
      </c>
      <c r="E88" s="26" t="n">
        <v>483.25</v>
      </c>
      <c r="F88" s="26"/>
      <c r="G88" s="168"/>
      <c r="H88" s="26" t="n">
        <v>73.66</v>
      </c>
      <c r="I88" s="198"/>
      <c r="J88" s="131" t="n">
        <f aca="false">K88/D88</f>
        <v>0.0619162321105972</v>
      </c>
      <c r="K88" s="132" t="n">
        <f aca="false">L88+M88+E88</f>
        <v>483.25</v>
      </c>
      <c r="L88" s="132" t="n">
        <f aca="false">F88*1163</f>
        <v>0</v>
      </c>
      <c r="M88" s="132" t="n">
        <f aca="false">G88*9.5</f>
        <v>0</v>
      </c>
      <c r="N88" s="19"/>
      <c r="O88" s="20"/>
      <c r="P88" s="21"/>
    </row>
    <row r="89" customFormat="false" ht="15" hidden="false" customHeight="false" outlineLevel="0" collapsed="false">
      <c r="A89" s="129" t="n">
        <v>27</v>
      </c>
      <c r="B89" s="91" t="s">
        <v>95</v>
      </c>
      <c r="C89" s="130" t="n">
        <v>964</v>
      </c>
      <c r="D89" s="147" t="n">
        <v>6025.7</v>
      </c>
      <c r="E89" s="26" t="n">
        <v>970.97</v>
      </c>
      <c r="F89" s="26"/>
      <c r="G89" s="168"/>
      <c r="H89" s="26" t="n">
        <v>24.14</v>
      </c>
      <c r="I89" s="74"/>
      <c r="J89" s="131" t="n">
        <f aca="false">K89/D89</f>
        <v>0.161138125031117</v>
      </c>
      <c r="K89" s="132" t="n">
        <f aca="false">L89+M89+E89</f>
        <v>970.97</v>
      </c>
      <c r="L89" s="132" t="n">
        <f aca="false">F89*1163</f>
        <v>0</v>
      </c>
      <c r="M89" s="132" t="n">
        <f aca="false">G89*9.5</f>
        <v>0</v>
      </c>
      <c r="N89" s="19"/>
      <c r="O89" s="20"/>
      <c r="P89" s="21"/>
    </row>
    <row r="90" customFormat="false" ht="15" hidden="false" customHeight="false" outlineLevel="0" collapsed="false">
      <c r="A90" s="129" t="n">
        <v>28</v>
      </c>
      <c r="B90" s="91" t="s">
        <v>96</v>
      </c>
      <c r="C90" s="130" t="n">
        <v>733</v>
      </c>
      <c r="D90" s="147" t="n">
        <v>5000</v>
      </c>
      <c r="E90" s="26" t="n">
        <v>453.47</v>
      </c>
      <c r="F90" s="134"/>
      <c r="G90" s="168"/>
      <c r="H90" s="26" t="n">
        <v>27</v>
      </c>
      <c r="I90" s="26"/>
      <c r="J90" s="131" t="n">
        <f aca="false">K90/D90</f>
        <v>0.090694</v>
      </c>
      <c r="K90" s="132" t="n">
        <f aca="false">L90+M90+E90</f>
        <v>453.47</v>
      </c>
      <c r="L90" s="132" t="n">
        <f aca="false">F90*1163</f>
        <v>0</v>
      </c>
      <c r="M90" s="132" t="n">
        <f aca="false">G90*9.5</f>
        <v>0</v>
      </c>
      <c r="N90" s="19"/>
      <c r="O90" s="20"/>
      <c r="P90" s="21"/>
    </row>
    <row r="91" customFormat="false" ht="15" hidden="false" customHeight="false" outlineLevel="0" collapsed="false">
      <c r="A91" s="129" t="n">
        <v>29</v>
      </c>
      <c r="B91" s="91" t="s">
        <v>97</v>
      </c>
      <c r="C91" s="130" t="n">
        <v>1158</v>
      </c>
      <c r="D91" s="147" t="n">
        <v>4140</v>
      </c>
      <c r="E91" s="26" t="n">
        <v>114.21</v>
      </c>
      <c r="F91" s="198"/>
      <c r="G91" s="198"/>
      <c r="H91" s="26" t="n">
        <v>44.25</v>
      </c>
      <c r="I91" s="168"/>
      <c r="J91" s="131" t="n">
        <f aca="false">K91/D91</f>
        <v>0.0275869565217391</v>
      </c>
      <c r="K91" s="132" t="n">
        <f aca="false">L91+M91+E91</f>
        <v>114.21</v>
      </c>
      <c r="L91" s="132" t="n">
        <f aca="false">F91*1163</f>
        <v>0</v>
      </c>
      <c r="M91" s="132" t="n">
        <f aca="false">G91*9.5</f>
        <v>0</v>
      </c>
      <c r="N91" s="19"/>
      <c r="O91" s="20"/>
      <c r="P91" s="21"/>
    </row>
    <row r="92" customFormat="false" ht="14.25" hidden="false" customHeight="true" outlineLevel="0" collapsed="false">
      <c r="A92" s="129" t="n">
        <v>30</v>
      </c>
      <c r="B92" s="91" t="s">
        <v>98</v>
      </c>
      <c r="C92" s="130" t="n">
        <v>1503</v>
      </c>
      <c r="D92" s="147" t="n">
        <v>9462</v>
      </c>
      <c r="E92" s="26" t="n">
        <v>1054.88</v>
      </c>
      <c r="F92" s="26"/>
      <c r="G92" s="168"/>
      <c r="H92" s="26" t="n">
        <v>32.63</v>
      </c>
      <c r="I92" s="168"/>
      <c r="J92" s="131" t="n">
        <f aca="false">K92/D92</f>
        <v>0.1114859437751</v>
      </c>
      <c r="K92" s="132" t="n">
        <f aca="false">L92+M92+E92</f>
        <v>1054.88</v>
      </c>
      <c r="L92" s="132" t="n">
        <f aca="false">F92*1163</f>
        <v>0</v>
      </c>
      <c r="M92" s="132" t="n">
        <f aca="false">G92*9.5</f>
        <v>0</v>
      </c>
      <c r="N92" s="19"/>
      <c r="O92" s="20"/>
      <c r="P92" s="21"/>
    </row>
    <row r="93" customFormat="false" ht="15" hidden="false" customHeight="false" outlineLevel="0" collapsed="false">
      <c r="A93" s="129" t="n">
        <v>31</v>
      </c>
      <c r="B93" s="91" t="s">
        <v>99</v>
      </c>
      <c r="C93" s="130" t="n">
        <v>1401</v>
      </c>
      <c r="D93" s="147" t="n">
        <v>7969.6</v>
      </c>
      <c r="E93" s="26" t="n">
        <v>916.61</v>
      </c>
      <c r="F93" s="134"/>
      <c r="G93" s="168"/>
      <c r="H93" s="26" t="n">
        <v>28.84</v>
      </c>
      <c r="I93" s="168"/>
      <c r="J93" s="131" t="n">
        <f aca="false">K93/D93</f>
        <v>0.11501330054206</v>
      </c>
      <c r="K93" s="132" t="n">
        <f aca="false">L93+M93+E93</f>
        <v>916.61</v>
      </c>
      <c r="L93" s="132" t="n">
        <f aca="false">F93*1163</f>
        <v>0</v>
      </c>
      <c r="M93" s="132" t="n">
        <f aca="false">G93*9.5</f>
        <v>0</v>
      </c>
      <c r="N93" s="19"/>
      <c r="O93" s="20"/>
      <c r="P93" s="21"/>
    </row>
    <row r="94" customFormat="false" ht="15" hidden="false" customHeight="false" outlineLevel="0" collapsed="false">
      <c r="A94" s="129" t="n">
        <v>32</v>
      </c>
      <c r="B94" s="91" t="s">
        <v>100</v>
      </c>
      <c r="C94" s="130" t="n">
        <v>1776</v>
      </c>
      <c r="D94" s="147" t="n">
        <v>7559.9</v>
      </c>
      <c r="E94" s="26" t="n">
        <v>915.77</v>
      </c>
      <c r="F94" s="26"/>
      <c r="G94" s="168"/>
      <c r="H94" s="26" t="n">
        <v>22.55</v>
      </c>
      <c r="I94" s="168"/>
      <c r="J94" s="131" t="n">
        <f aca="false">K94/D94</f>
        <v>0.121135200201061</v>
      </c>
      <c r="K94" s="132" t="n">
        <f aca="false">L94+M94+E94</f>
        <v>915.77</v>
      </c>
      <c r="L94" s="132" t="n">
        <f aca="false">F94*1163</f>
        <v>0</v>
      </c>
      <c r="M94" s="132" t="n">
        <f aca="false">G94*9.5</f>
        <v>0</v>
      </c>
      <c r="N94" s="19"/>
      <c r="O94" s="20"/>
      <c r="P94" s="21"/>
    </row>
    <row r="95" customFormat="false" ht="15" hidden="false" customHeight="false" outlineLevel="0" collapsed="false">
      <c r="A95" s="129" t="n">
        <v>33</v>
      </c>
      <c r="B95" s="91" t="s">
        <v>101</v>
      </c>
      <c r="C95" s="130" t="n">
        <v>1550</v>
      </c>
      <c r="D95" s="147" t="n">
        <v>6358.8</v>
      </c>
      <c r="E95" s="26" t="n">
        <v>1247.19</v>
      </c>
      <c r="F95" s="26"/>
      <c r="G95" s="168"/>
      <c r="H95" s="26" t="n">
        <v>78.76</v>
      </c>
      <c r="I95" s="168"/>
      <c r="J95" s="131" t="n">
        <f aca="false">K95/D95</f>
        <v>0.19613606340819</v>
      </c>
      <c r="K95" s="132" t="n">
        <f aca="false">L95+M95+E95</f>
        <v>1247.19</v>
      </c>
      <c r="L95" s="132" t="n">
        <f aca="false">F95*1163</f>
        <v>0</v>
      </c>
      <c r="M95" s="132" t="n">
        <f aca="false">G95*9.5</f>
        <v>0</v>
      </c>
      <c r="N95" s="19"/>
      <c r="O95" s="20"/>
      <c r="P95" s="21"/>
    </row>
    <row r="96" customFormat="false" ht="13.5" hidden="false" customHeight="true" outlineLevel="0" collapsed="false">
      <c r="A96" s="129" t="n">
        <v>34</v>
      </c>
      <c r="B96" s="91" t="s">
        <v>102</v>
      </c>
      <c r="C96" s="130" t="n">
        <v>391</v>
      </c>
      <c r="D96" s="147" t="n">
        <v>5626</v>
      </c>
      <c r="E96" s="26" t="n">
        <v>411.91</v>
      </c>
      <c r="F96" s="168"/>
      <c r="G96" s="168"/>
      <c r="H96" s="26" t="n">
        <v>34.77</v>
      </c>
      <c r="I96" s="168"/>
      <c r="J96" s="131" t="n">
        <f aca="false">K96/D96</f>
        <v>0.0732154283682901</v>
      </c>
      <c r="K96" s="132" t="n">
        <f aca="false">L96+M96+E96</f>
        <v>411.91</v>
      </c>
      <c r="L96" s="132" t="n">
        <f aca="false">F96*1163</f>
        <v>0</v>
      </c>
      <c r="M96" s="132" t="n">
        <f aca="false">G96*9.5</f>
        <v>0</v>
      </c>
      <c r="O96" s="20"/>
      <c r="P96" s="21"/>
    </row>
    <row r="97" customFormat="false" ht="15" hidden="false" customHeight="false" outlineLevel="0" collapsed="false">
      <c r="A97" s="129" t="n">
        <v>35</v>
      </c>
      <c r="B97" s="91" t="s">
        <v>103</v>
      </c>
      <c r="C97" s="130" t="n">
        <v>819</v>
      </c>
      <c r="D97" s="147" t="n">
        <v>7454.8</v>
      </c>
      <c r="E97" s="26" t="n">
        <v>290.02</v>
      </c>
      <c r="F97" s="26"/>
      <c r="G97" s="168"/>
      <c r="H97" s="26" t="n">
        <v>100.08</v>
      </c>
      <c r="I97" s="168"/>
      <c r="J97" s="131" t="n">
        <f aca="false">K97/D97</f>
        <v>0.0389037935290014</v>
      </c>
      <c r="K97" s="132" t="n">
        <f aca="false">L97+M97+E97</f>
        <v>290.02</v>
      </c>
      <c r="L97" s="132" t="n">
        <f aca="false">F97*1163</f>
        <v>0</v>
      </c>
      <c r="M97" s="132" t="n">
        <f aca="false">G97*9.5</f>
        <v>0</v>
      </c>
      <c r="N97" s="19"/>
      <c r="O97" s="20"/>
      <c r="P97" s="21"/>
    </row>
    <row r="98" customFormat="false" ht="15" hidden="false" customHeight="false" outlineLevel="0" collapsed="false">
      <c r="A98" s="129" t="n">
        <v>36</v>
      </c>
      <c r="B98" s="91" t="s">
        <v>104</v>
      </c>
      <c r="C98" s="130" t="n">
        <v>627</v>
      </c>
      <c r="D98" s="147" t="n">
        <v>9508</v>
      </c>
      <c r="E98" s="26" t="n">
        <v>2147.31</v>
      </c>
      <c r="F98" s="26"/>
      <c r="G98" s="168"/>
      <c r="H98" s="26" t="n">
        <v>56.85</v>
      </c>
      <c r="I98" s="26" t="n">
        <v>13.59</v>
      </c>
      <c r="J98" s="131" t="n">
        <f aca="false">K98/D98</f>
        <v>0.225842448464451</v>
      </c>
      <c r="K98" s="132" t="n">
        <f aca="false">L98+M98+E98</f>
        <v>2147.31</v>
      </c>
      <c r="L98" s="132" t="n">
        <f aca="false">F98*1163</f>
        <v>0</v>
      </c>
      <c r="M98" s="132" t="n">
        <f aca="false">G98*9.5</f>
        <v>0</v>
      </c>
      <c r="N98" s="19"/>
      <c r="O98" s="20"/>
      <c r="P98" s="21"/>
    </row>
    <row r="99" customFormat="false" ht="15" hidden="false" customHeight="false" outlineLevel="0" collapsed="false">
      <c r="A99" s="129" t="n">
        <v>37</v>
      </c>
      <c r="B99" s="91" t="s">
        <v>105</v>
      </c>
      <c r="C99" s="130" t="n">
        <v>527</v>
      </c>
      <c r="D99" s="147" t="n">
        <v>5073</v>
      </c>
      <c r="E99" s="26" t="n">
        <v>525.5</v>
      </c>
      <c r="F99" s="168"/>
      <c r="G99" s="168"/>
      <c r="H99" s="26" t="n">
        <v>25.16</v>
      </c>
      <c r="I99" s="168"/>
      <c r="J99" s="131" t="n">
        <f aca="false">K99/D99</f>
        <v>0.103587620737236</v>
      </c>
      <c r="K99" s="132" t="n">
        <f aca="false">L99+M99+E99</f>
        <v>525.5</v>
      </c>
      <c r="L99" s="132" t="n">
        <f aca="false">F99*1163</f>
        <v>0</v>
      </c>
      <c r="M99" s="132" t="n">
        <f aca="false">G99*9.5</f>
        <v>0</v>
      </c>
      <c r="N99" s="19"/>
      <c r="O99" s="20"/>
      <c r="P99" s="21"/>
    </row>
    <row r="100" customFormat="false" ht="15" hidden="false" customHeight="false" outlineLevel="0" collapsed="false">
      <c r="A100" s="129" t="n">
        <v>38</v>
      </c>
      <c r="B100" s="91" t="s">
        <v>106</v>
      </c>
      <c r="C100" s="130" t="n">
        <v>1702</v>
      </c>
      <c r="D100" s="147" t="n">
        <v>8678</v>
      </c>
      <c r="E100" s="26" t="n">
        <v>543.33</v>
      </c>
      <c r="F100" s="26"/>
      <c r="G100" s="168"/>
      <c r="H100" s="26" t="n">
        <v>21.52</v>
      </c>
      <c r="I100" s="168"/>
      <c r="J100" s="131" t="n">
        <f aca="false">K100/D100</f>
        <v>0.0626100483982485</v>
      </c>
      <c r="K100" s="132" t="n">
        <f aca="false">L100+M100+E100</f>
        <v>543.33</v>
      </c>
      <c r="L100" s="132" t="n">
        <f aca="false">F100*1163</f>
        <v>0</v>
      </c>
      <c r="M100" s="132" t="n">
        <f aca="false">G100*9.5</f>
        <v>0</v>
      </c>
      <c r="N100" s="19"/>
      <c r="O100" s="20"/>
      <c r="P100" s="21"/>
    </row>
    <row r="101" customFormat="false" ht="15" hidden="false" customHeight="false" outlineLevel="0" collapsed="false">
      <c r="A101" s="129" t="n">
        <v>39</v>
      </c>
      <c r="B101" s="91" t="s">
        <v>107</v>
      </c>
      <c r="C101" s="130" t="n">
        <v>667</v>
      </c>
      <c r="D101" s="147" t="n">
        <v>10267.3</v>
      </c>
      <c r="E101" s="26" t="n">
        <v>729.62</v>
      </c>
      <c r="F101" s="26"/>
      <c r="G101" s="168"/>
      <c r="H101" s="26" t="n">
        <v>56.62</v>
      </c>
      <c r="I101" s="26"/>
      <c r="J101" s="131" t="n">
        <f aca="false">K101/D101</f>
        <v>0.0710624993912713</v>
      </c>
      <c r="K101" s="132" t="n">
        <f aca="false">L101+M101+E101</f>
        <v>729.62</v>
      </c>
      <c r="L101" s="132" t="n">
        <f aca="false">F101*1163</f>
        <v>0</v>
      </c>
      <c r="M101" s="132" t="n">
        <f aca="false">G101*9.5</f>
        <v>0</v>
      </c>
      <c r="N101" s="19"/>
      <c r="O101" s="20"/>
      <c r="P101" s="21"/>
    </row>
    <row r="102" customFormat="false" ht="15" hidden="false" customHeight="false" outlineLevel="0" collapsed="false">
      <c r="A102" s="129" t="n">
        <v>40</v>
      </c>
      <c r="B102" s="91" t="s">
        <v>108</v>
      </c>
      <c r="C102" s="130" t="n">
        <v>1824</v>
      </c>
      <c r="D102" s="147" t="n">
        <v>14670</v>
      </c>
      <c r="E102" s="26" t="n">
        <v>1790.88</v>
      </c>
      <c r="F102" s="134"/>
      <c r="G102" s="168"/>
      <c r="H102" s="26" t="n">
        <v>63.13</v>
      </c>
      <c r="I102" s="26" t="n">
        <v>0.75</v>
      </c>
      <c r="J102" s="131" t="n">
        <f aca="false">K102/D102</f>
        <v>0.122077709611452</v>
      </c>
      <c r="K102" s="132" t="n">
        <f aca="false">L102+M102+E102</f>
        <v>1790.88</v>
      </c>
      <c r="L102" s="132" t="n">
        <f aca="false">F102*1163</f>
        <v>0</v>
      </c>
      <c r="M102" s="132" t="n">
        <f aca="false">G102*9.5</f>
        <v>0</v>
      </c>
      <c r="N102" s="19"/>
      <c r="O102" s="20"/>
      <c r="P102" s="21"/>
    </row>
    <row r="103" customFormat="false" ht="15" hidden="false" customHeight="false" outlineLevel="0" collapsed="false">
      <c r="A103" s="129" t="n">
        <v>41</v>
      </c>
      <c r="B103" s="91" t="s">
        <v>109</v>
      </c>
      <c r="C103" s="130" t="n">
        <v>101</v>
      </c>
      <c r="D103" s="147" t="n">
        <v>763</v>
      </c>
      <c r="E103" s="26" t="n">
        <v>266.71</v>
      </c>
      <c r="F103" s="198"/>
      <c r="G103" s="172"/>
      <c r="H103" s="168"/>
      <c r="I103" s="168"/>
      <c r="J103" s="131" t="n">
        <f aca="false">K103/D103</f>
        <v>0.349554390563565</v>
      </c>
      <c r="K103" s="132" t="n">
        <f aca="false">L103+M103+E103</f>
        <v>266.71</v>
      </c>
      <c r="L103" s="132" t="n">
        <f aca="false">F103*1163</f>
        <v>0</v>
      </c>
      <c r="M103" s="132" t="n">
        <f aca="false">G103*9.5</f>
        <v>0</v>
      </c>
      <c r="N103" s="19"/>
      <c r="O103" s="20"/>
      <c r="P103" s="21"/>
    </row>
    <row r="104" customFormat="false" ht="15" hidden="false" customHeight="false" outlineLevel="0" collapsed="false">
      <c r="A104" s="129" t="n">
        <v>42</v>
      </c>
      <c r="B104" s="91" t="s">
        <v>110</v>
      </c>
      <c r="C104" s="130" t="n">
        <v>57</v>
      </c>
      <c r="D104" s="147" t="n">
        <v>626</v>
      </c>
      <c r="E104" s="26" t="n">
        <v>524.31</v>
      </c>
      <c r="F104" s="198"/>
      <c r="G104" s="168"/>
      <c r="H104" s="26" t="n">
        <v>8.1</v>
      </c>
      <c r="I104" s="168"/>
      <c r="J104" s="131" t="n">
        <f aca="false">K104/D104</f>
        <v>0.837555910543131</v>
      </c>
      <c r="K104" s="132" t="n">
        <f aca="false">L104+M104+E104</f>
        <v>524.31</v>
      </c>
      <c r="L104" s="132" t="n">
        <f aca="false">F104*1163</f>
        <v>0</v>
      </c>
      <c r="M104" s="132" t="n">
        <f aca="false">G104*9.5</f>
        <v>0</v>
      </c>
      <c r="N104" s="19"/>
      <c r="O104" s="20"/>
      <c r="P104" s="21"/>
    </row>
    <row r="105" customFormat="false" ht="15" hidden="false" customHeight="false" outlineLevel="0" collapsed="false">
      <c r="A105" s="129" t="n">
        <v>43</v>
      </c>
      <c r="B105" s="91" t="s">
        <v>111</v>
      </c>
      <c r="C105" s="130" t="n">
        <v>163</v>
      </c>
      <c r="D105" s="147" t="n">
        <v>1947.3</v>
      </c>
      <c r="E105" s="26" t="n">
        <v>194.1</v>
      </c>
      <c r="F105" s="168"/>
      <c r="G105" s="172"/>
      <c r="H105" s="26" t="n">
        <v>5.37</v>
      </c>
      <c r="I105" s="168"/>
      <c r="J105" s="131" t="n">
        <f aca="false">K105/D105</f>
        <v>0.0996764751193961</v>
      </c>
      <c r="K105" s="132" t="n">
        <f aca="false">L105+M105+E105</f>
        <v>194.1</v>
      </c>
      <c r="L105" s="132" t="n">
        <f aca="false">F105*1193</f>
        <v>0</v>
      </c>
      <c r="M105" s="132" t="n">
        <f aca="false">G105*9.5</f>
        <v>0</v>
      </c>
      <c r="N105" s="19"/>
      <c r="O105" s="20"/>
      <c r="P105" s="21"/>
    </row>
    <row r="106" customFormat="false" ht="27" hidden="false" customHeight="true" outlineLevel="0" collapsed="false">
      <c r="A106" s="129" t="n">
        <v>44</v>
      </c>
      <c r="B106" s="91" t="s">
        <v>112</v>
      </c>
      <c r="C106" s="130" t="n">
        <v>310</v>
      </c>
      <c r="D106" s="147" t="n">
        <v>1443</v>
      </c>
      <c r="E106" s="26" t="n">
        <v>84.28</v>
      </c>
      <c r="F106" s="198"/>
      <c r="G106" s="168"/>
      <c r="H106" s="168"/>
      <c r="I106" s="168"/>
      <c r="J106" s="131" t="n">
        <f aca="false">K106/D106</f>
        <v>0.0584060984060984</v>
      </c>
      <c r="K106" s="132" t="n">
        <f aca="false">L106+M106+E106</f>
        <v>84.28</v>
      </c>
      <c r="L106" s="132" t="n">
        <f aca="false">F106*1163</f>
        <v>0</v>
      </c>
      <c r="M106" s="132" t="n">
        <f aca="false">G106*9.5</f>
        <v>0</v>
      </c>
      <c r="N106" s="19"/>
      <c r="O106" s="20"/>
      <c r="P106" s="21"/>
    </row>
    <row r="107" customFormat="false" ht="15" hidden="false" customHeight="false" outlineLevel="0" collapsed="false">
      <c r="A107" s="129" t="n">
        <v>45</v>
      </c>
      <c r="B107" s="91" t="s">
        <v>113</v>
      </c>
      <c r="C107" s="130" t="n">
        <v>26</v>
      </c>
      <c r="D107" s="147" t="n">
        <v>154.34</v>
      </c>
      <c r="E107" s="26" t="n">
        <v>26.22</v>
      </c>
      <c r="F107" s="172"/>
      <c r="G107" s="168"/>
      <c r="H107" s="168"/>
      <c r="I107" s="168"/>
      <c r="J107" s="131" t="n">
        <f aca="false">K107/D107</f>
        <v>0.16988467020863</v>
      </c>
      <c r="K107" s="132" t="n">
        <f aca="false">L107+M107+E107</f>
        <v>26.22</v>
      </c>
      <c r="L107" s="132" t="n">
        <f aca="false">F107*1163</f>
        <v>0</v>
      </c>
      <c r="M107" s="132" t="n">
        <f aca="false">G107*9.5</f>
        <v>0</v>
      </c>
      <c r="N107" s="19"/>
      <c r="O107" s="20"/>
      <c r="P107" s="21"/>
    </row>
    <row r="108" customFormat="false" ht="15" hidden="false" customHeight="false" outlineLevel="0" collapsed="false">
      <c r="A108" s="143"/>
      <c r="B108" s="138" t="s">
        <v>66</v>
      </c>
      <c r="C108" s="139" t="n">
        <f aca="false">SUM(C63:C107)</f>
        <v>37813</v>
      </c>
      <c r="D108" s="139" t="n">
        <f aca="false">SUM(D63:D107)</f>
        <v>212648.83</v>
      </c>
      <c r="E108" s="140" t="n">
        <f aca="false">SUM(E63:E107)</f>
        <v>30554.06</v>
      </c>
      <c r="F108" s="140" t="n">
        <f aca="false">SUM(F63:F107)</f>
        <v>0</v>
      </c>
      <c r="G108" s="140" t="n">
        <f aca="false">SUM(G63:G107)</f>
        <v>7</v>
      </c>
      <c r="H108" s="140" t="n">
        <f aca="false">SUM(H63:H107)</f>
        <v>1398.48</v>
      </c>
      <c r="I108" s="140" t="n">
        <f aca="false">SUM(I63:I107)</f>
        <v>28.39</v>
      </c>
      <c r="J108" s="141"/>
      <c r="K108" s="142"/>
      <c r="L108" s="142"/>
      <c r="M108" s="142"/>
      <c r="O108" s="20"/>
    </row>
    <row r="109" customFormat="false" ht="15" hidden="false" customHeight="false" outlineLevel="0" collapsed="false">
      <c r="A109" s="143"/>
      <c r="B109" s="138" t="s">
        <v>67</v>
      </c>
      <c r="C109" s="139"/>
      <c r="D109" s="139"/>
      <c r="E109" s="140"/>
      <c r="F109" s="140"/>
      <c r="G109" s="140"/>
      <c r="H109" s="140"/>
      <c r="I109" s="140"/>
      <c r="J109" s="152" t="n">
        <f aca="false">SUM(J63:J107)/45</f>
        <v>0.245635526515517</v>
      </c>
      <c r="K109" s="142"/>
      <c r="L109" s="142"/>
      <c r="M109" s="142"/>
      <c r="O109" s="20"/>
    </row>
    <row r="110" customFormat="false" ht="15" hidden="false" customHeight="false" outlineLevel="0" collapsed="false">
      <c r="A110" s="143"/>
      <c r="B110" s="143" t="s">
        <v>114</v>
      </c>
      <c r="C110" s="143"/>
      <c r="D110" s="143"/>
      <c r="E110" s="153" t="n">
        <f aca="false">E56+E108</f>
        <v>118415.81</v>
      </c>
      <c r="F110" s="153" t="n">
        <f aca="false">F56+F108</f>
        <v>0.8</v>
      </c>
      <c r="G110" s="153" t="n">
        <f aca="false">G56+G108</f>
        <v>262.01</v>
      </c>
      <c r="H110" s="153" t="n">
        <f aca="false">H56+H108</f>
        <v>4862.08</v>
      </c>
      <c r="I110" s="153" t="n">
        <f aca="false">I56+I108</f>
        <v>588.98</v>
      </c>
      <c r="J110" s="143"/>
      <c r="K110" s="143"/>
      <c r="L110" s="143"/>
      <c r="M110" s="143"/>
      <c r="O110" s="20"/>
    </row>
    <row r="111" customFormat="false" ht="15" hidden="true" customHeight="false" outlineLevel="0" collapsed="false">
      <c r="A111" s="154"/>
      <c r="B111" s="155"/>
      <c r="C111" s="156"/>
      <c r="D111" s="156"/>
      <c r="E111" s="157"/>
      <c r="F111" s="157"/>
      <c r="G111" s="157"/>
      <c r="H111" s="157"/>
      <c r="I111" s="157"/>
      <c r="J111" s="158"/>
      <c r="K111" s="159"/>
      <c r="L111" s="159"/>
      <c r="M111" s="159"/>
      <c r="O111" s="20"/>
    </row>
    <row r="112" customFormat="false" ht="15" hidden="true" customHeight="false" outlineLevel="0" collapsed="false">
      <c r="A112" s="154"/>
      <c r="B112" s="155"/>
      <c r="C112" s="156"/>
      <c r="D112" s="156"/>
      <c r="E112" s="157"/>
      <c r="F112" s="157"/>
      <c r="G112" s="157"/>
      <c r="H112" s="157"/>
      <c r="I112" s="157"/>
      <c r="J112" s="158"/>
      <c r="K112" s="159"/>
      <c r="L112" s="159"/>
      <c r="M112" s="159"/>
      <c r="O112" s="20"/>
    </row>
    <row r="113" customFormat="false" ht="15" hidden="true" customHeight="false" outlineLevel="0" collapsed="false">
      <c r="A113" s="154"/>
      <c r="B113" s="155"/>
      <c r="C113" s="156"/>
      <c r="D113" s="156"/>
      <c r="E113" s="157"/>
      <c r="F113" s="157"/>
      <c r="G113" s="157"/>
      <c r="H113" s="157"/>
      <c r="I113" s="157"/>
      <c r="J113" s="158"/>
      <c r="K113" s="159"/>
      <c r="L113" s="159"/>
      <c r="M113" s="159"/>
      <c r="O113" s="20"/>
    </row>
    <row r="114" customFormat="false" ht="15" hidden="true" customHeight="false" outlineLevel="0" collapsed="false">
      <c r="A114" s="154"/>
      <c r="B114" s="155"/>
      <c r="C114" s="156"/>
      <c r="D114" s="156"/>
      <c r="E114" s="157"/>
      <c r="F114" s="157"/>
      <c r="G114" s="157"/>
      <c r="H114" s="157"/>
      <c r="I114" s="157"/>
      <c r="J114" s="158"/>
      <c r="K114" s="159"/>
      <c r="L114" s="159"/>
      <c r="M114" s="159"/>
      <c r="O114" s="20"/>
    </row>
    <row r="115" customFormat="false" ht="15" hidden="false" customHeight="false" outlineLevel="0" collapsed="false">
      <c r="A115" s="154"/>
      <c r="B115" s="155"/>
      <c r="C115" s="156"/>
      <c r="D115" s="156"/>
      <c r="E115" s="157"/>
      <c r="F115" s="157"/>
      <c r="G115" s="157"/>
      <c r="H115" s="157"/>
      <c r="I115" s="157"/>
      <c r="J115" s="158"/>
      <c r="K115" s="159"/>
      <c r="L115" s="159"/>
      <c r="M115" s="159"/>
      <c r="O115" s="20"/>
    </row>
    <row r="116" customFormat="false" ht="15" hidden="false" customHeight="false" outlineLevel="0" collapsed="false">
      <c r="A116" s="154"/>
      <c r="B116" s="155"/>
      <c r="C116" s="156"/>
      <c r="D116" s="156"/>
      <c r="E116" s="157"/>
      <c r="F116" s="157"/>
      <c r="G116" s="157"/>
      <c r="H116" s="157"/>
      <c r="I116" s="157"/>
      <c r="J116" s="158"/>
      <c r="K116" s="160"/>
      <c r="L116" s="159"/>
      <c r="M116" s="159"/>
      <c r="O116" s="20"/>
    </row>
    <row r="117" customFormat="false" ht="15" hidden="false" customHeight="false" outlineLevel="0" collapsed="false">
      <c r="A117" s="125"/>
      <c r="B117" s="125"/>
      <c r="C117" s="125"/>
      <c r="D117" s="125"/>
      <c r="E117" s="124"/>
      <c r="F117" s="124"/>
      <c r="G117" s="124"/>
      <c r="H117" s="124"/>
      <c r="I117" s="124"/>
      <c r="J117" s="124"/>
      <c r="K117" s="124"/>
      <c r="L117" s="124"/>
      <c r="M117" s="124"/>
      <c r="O117" s="20"/>
    </row>
    <row r="118" customFormat="false" ht="13.5" hidden="false" customHeight="true" outlineLevel="0" collapsed="false">
      <c r="A118" s="126" t="s">
        <v>1</v>
      </c>
      <c r="B118" s="127" t="s">
        <v>2</v>
      </c>
      <c r="C118" s="127" t="s">
        <v>3</v>
      </c>
      <c r="D118" s="127" t="s">
        <v>4</v>
      </c>
      <c r="E118" s="126" t="s">
        <v>5</v>
      </c>
      <c r="F118" s="126"/>
      <c r="G118" s="126"/>
      <c r="H118" s="126"/>
      <c r="I118" s="126"/>
      <c r="J118" s="127" t="s">
        <v>6</v>
      </c>
      <c r="K118" s="127" t="s">
        <v>7</v>
      </c>
      <c r="L118" s="127"/>
      <c r="M118" s="127"/>
      <c r="O118" s="20"/>
    </row>
    <row r="119" customFormat="false" ht="40.5" hidden="false" customHeight="true" outlineLevel="0" collapsed="false">
      <c r="A119" s="126"/>
      <c r="B119" s="127"/>
      <c r="C119" s="127"/>
      <c r="D119" s="127"/>
      <c r="E119" s="126" t="s">
        <v>8</v>
      </c>
      <c r="F119" s="126" t="s">
        <v>9</v>
      </c>
      <c r="G119" s="126" t="s">
        <v>10</v>
      </c>
      <c r="H119" s="126" t="s">
        <v>11</v>
      </c>
      <c r="I119" s="126" t="s">
        <v>12</v>
      </c>
      <c r="J119" s="127"/>
      <c r="K119" s="127" t="s">
        <v>13</v>
      </c>
      <c r="L119" s="127" t="s">
        <v>14</v>
      </c>
      <c r="M119" s="127" t="s">
        <v>15</v>
      </c>
      <c r="O119" s="20"/>
    </row>
    <row r="120" customFormat="false" ht="15" hidden="false" customHeight="false" outlineLevel="0" collapsed="false">
      <c r="A120" s="161" t="s">
        <v>115</v>
      </c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O120" s="20"/>
    </row>
    <row r="121" customFormat="false" ht="23.85" hidden="false" customHeight="false" outlineLevel="0" collapsed="false">
      <c r="A121" s="162" t="n">
        <v>1</v>
      </c>
      <c r="B121" s="91" t="s">
        <v>116</v>
      </c>
      <c r="C121" s="92" t="n">
        <v>14</v>
      </c>
      <c r="D121" s="205" t="n">
        <v>31</v>
      </c>
      <c r="E121" s="74" t="n">
        <v>0</v>
      </c>
      <c r="F121" s="69"/>
      <c r="G121" s="74"/>
      <c r="H121" s="69"/>
      <c r="I121" s="69"/>
      <c r="J121" s="164" t="n">
        <f aca="false">K121/D121</f>
        <v>0</v>
      </c>
      <c r="K121" s="165" t="n">
        <f aca="false">L121+M121+E121</f>
        <v>0</v>
      </c>
      <c r="L121" s="165" t="n">
        <f aca="false">F121*1163</f>
        <v>0</v>
      </c>
      <c r="M121" s="165" t="n">
        <f aca="false">G121*9.5</f>
        <v>0</v>
      </c>
      <c r="O121" s="20"/>
    </row>
    <row r="122" customFormat="false" ht="23.85" hidden="false" customHeight="false" outlineLevel="0" collapsed="false">
      <c r="A122" s="162" t="n">
        <v>2</v>
      </c>
      <c r="B122" s="91" t="s">
        <v>117</v>
      </c>
      <c r="C122" s="92" t="n">
        <v>20</v>
      </c>
      <c r="D122" s="205" t="n">
        <v>91.3</v>
      </c>
      <c r="E122" s="74" t="n">
        <v>140.85</v>
      </c>
      <c r="F122" s="69"/>
      <c r="G122" s="74"/>
      <c r="H122" s="69"/>
      <c r="I122" s="69"/>
      <c r="J122" s="166" t="n">
        <f aca="false">K122/D122</f>
        <v>1.54271631982475</v>
      </c>
      <c r="K122" s="165" t="n">
        <f aca="false">L122+M122+E122</f>
        <v>140.85</v>
      </c>
      <c r="L122" s="165" t="n">
        <f aca="false">F122*1163</f>
        <v>0</v>
      </c>
      <c r="M122" s="165" t="n">
        <f aca="false">G122*9.5</f>
        <v>0</v>
      </c>
      <c r="O122" s="20"/>
    </row>
    <row r="123" customFormat="false" ht="23.85" hidden="false" customHeight="false" outlineLevel="0" collapsed="false">
      <c r="A123" s="162" t="n">
        <v>3</v>
      </c>
      <c r="B123" s="91" t="s">
        <v>118</v>
      </c>
      <c r="C123" s="167"/>
      <c r="D123" s="206" t="n">
        <v>537.4</v>
      </c>
      <c r="E123" s="74" t="n">
        <v>1123.88</v>
      </c>
      <c r="F123" s="74"/>
      <c r="G123" s="69"/>
      <c r="H123" s="74" t="n">
        <v>21.38</v>
      </c>
      <c r="I123" s="69"/>
      <c r="J123" s="166" t="n">
        <f aca="false">K123/D123</f>
        <v>2.09132861927801</v>
      </c>
      <c r="K123" s="165" t="n">
        <f aca="false">L123+M123+E123</f>
        <v>1123.88</v>
      </c>
      <c r="L123" s="165" t="n">
        <f aca="false">F123*1163</f>
        <v>0</v>
      </c>
      <c r="M123" s="165" t="n">
        <f aca="false">G123*9.5</f>
        <v>0</v>
      </c>
      <c r="O123" s="20"/>
    </row>
    <row r="124" customFormat="false" ht="23.85" hidden="false" customHeight="false" outlineLevel="0" collapsed="false">
      <c r="A124" s="162" t="n">
        <v>4</v>
      </c>
      <c r="B124" s="91" t="s">
        <v>119</v>
      </c>
      <c r="C124" s="92" t="n">
        <v>700</v>
      </c>
      <c r="D124" s="205" t="n">
        <v>679</v>
      </c>
      <c r="E124" s="74" t="n">
        <v>367.93</v>
      </c>
      <c r="F124" s="69"/>
      <c r="G124" s="74"/>
      <c r="H124" s="69"/>
      <c r="I124" s="69"/>
      <c r="J124" s="166" t="n">
        <f aca="false">K124/D124</f>
        <v>0.541870397643594</v>
      </c>
      <c r="K124" s="165" t="n">
        <f aca="false">L124+M124+E124</f>
        <v>367.93</v>
      </c>
      <c r="L124" s="165" t="n">
        <f aca="false">F124*1163</f>
        <v>0</v>
      </c>
      <c r="M124" s="165" t="n">
        <f aca="false">G124*9.5</f>
        <v>0</v>
      </c>
      <c r="O124" s="20"/>
    </row>
    <row r="125" customFormat="false" ht="23.85" hidden="false" customHeight="false" outlineLevel="0" collapsed="false">
      <c r="A125" s="162" t="n">
        <v>5</v>
      </c>
      <c r="B125" s="91" t="s">
        <v>120</v>
      </c>
      <c r="C125" s="92" t="n">
        <v>100</v>
      </c>
      <c r="D125" s="206" t="n">
        <v>2559.4</v>
      </c>
      <c r="E125" s="74" t="n">
        <v>10468.42</v>
      </c>
      <c r="F125" s="74"/>
      <c r="G125" s="134"/>
      <c r="H125" s="74" t="n">
        <v>167.93</v>
      </c>
      <c r="I125" s="69"/>
      <c r="J125" s="166" t="n">
        <f aca="false">K125/D125</f>
        <v>4.09018519965617</v>
      </c>
      <c r="K125" s="165" t="n">
        <f aca="false">L125+M125+E125</f>
        <v>10468.42</v>
      </c>
      <c r="L125" s="165" t="n">
        <f aca="false">F125*1163</f>
        <v>0</v>
      </c>
      <c r="M125" s="165" t="n">
        <f aca="false">G125*9.5</f>
        <v>0</v>
      </c>
      <c r="O125" s="20"/>
    </row>
    <row r="126" customFormat="false" ht="23.85" hidden="false" customHeight="false" outlineLevel="0" collapsed="false">
      <c r="A126" s="162" t="n">
        <v>6</v>
      </c>
      <c r="B126" s="91" t="s">
        <v>121</v>
      </c>
      <c r="C126" s="92" t="n">
        <v>30</v>
      </c>
      <c r="D126" s="205" t="n">
        <v>137.5</v>
      </c>
      <c r="E126" s="74" t="n">
        <v>132.12</v>
      </c>
      <c r="F126" s="69"/>
      <c r="G126" s="74"/>
      <c r="H126" s="69"/>
      <c r="I126" s="69"/>
      <c r="J126" s="166" t="n">
        <f aca="false">K126/D126</f>
        <v>0.960872727272727</v>
      </c>
      <c r="K126" s="165" t="n">
        <f aca="false">L126+M126+E126</f>
        <v>132.12</v>
      </c>
      <c r="L126" s="165" t="n">
        <f aca="false">F126*1163</f>
        <v>0</v>
      </c>
      <c r="M126" s="165" t="n">
        <f aca="false">G126*9.5</f>
        <v>0</v>
      </c>
      <c r="O126" s="20"/>
    </row>
    <row r="127" customFormat="false" ht="23.85" hidden="false" customHeight="false" outlineLevel="0" collapsed="false">
      <c r="A127" s="162" t="n">
        <v>7</v>
      </c>
      <c r="B127" s="91" t="s">
        <v>122</v>
      </c>
      <c r="C127" s="92" t="n">
        <v>49</v>
      </c>
      <c r="D127" s="205" t="n">
        <v>675.6</v>
      </c>
      <c r="E127" s="74" t="n">
        <v>6081.54</v>
      </c>
      <c r="F127" s="134"/>
      <c r="G127" s="74"/>
      <c r="H127" s="74" t="n">
        <v>39.14</v>
      </c>
      <c r="I127" s="69"/>
      <c r="J127" s="166" t="n">
        <f aca="false">K127/D127</f>
        <v>9.00168738898757</v>
      </c>
      <c r="K127" s="165" t="n">
        <f aca="false">L127+M127+E127</f>
        <v>6081.54</v>
      </c>
      <c r="L127" s="165" t="n">
        <f aca="false">F127*1163</f>
        <v>0</v>
      </c>
      <c r="M127" s="165" t="n">
        <f aca="false">G127*9.5</f>
        <v>0</v>
      </c>
      <c r="O127" s="20"/>
    </row>
    <row r="128" customFormat="false" ht="23.85" hidden="false" customHeight="false" outlineLevel="0" collapsed="false">
      <c r="A128" s="162" t="n">
        <v>8</v>
      </c>
      <c r="B128" s="91" t="s">
        <v>123</v>
      </c>
      <c r="C128" s="92" t="n">
        <v>200</v>
      </c>
      <c r="D128" s="205" t="n">
        <v>1185.9</v>
      </c>
      <c r="E128" s="74" t="n">
        <v>1957.18</v>
      </c>
      <c r="F128" s="69"/>
      <c r="G128" s="74" t="n">
        <v>101.77</v>
      </c>
      <c r="H128" s="74" t="n">
        <v>48.33</v>
      </c>
      <c r="I128" s="69"/>
      <c r="J128" s="166" t="n">
        <f aca="false">K128/D128</f>
        <v>2.46563369592714</v>
      </c>
      <c r="K128" s="165" t="n">
        <f aca="false">L128+M128+E128</f>
        <v>2923.995</v>
      </c>
      <c r="L128" s="165" t="n">
        <f aca="false">F128*1163</f>
        <v>0</v>
      </c>
      <c r="M128" s="165" t="n">
        <f aca="false">G128*9.5</f>
        <v>966.815</v>
      </c>
      <c r="O128" s="20"/>
    </row>
    <row r="129" customFormat="false" ht="15" hidden="false" customHeight="false" outlineLevel="0" collapsed="false">
      <c r="A129" s="162" t="n">
        <v>9</v>
      </c>
      <c r="B129" s="91" t="s">
        <v>124</v>
      </c>
      <c r="C129" s="92" t="n">
        <v>60</v>
      </c>
      <c r="D129" s="205" t="n">
        <v>938</v>
      </c>
      <c r="E129" s="74" t="n">
        <v>1827.7</v>
      </c>
      <c r="F129" s="69"/>
      <c r="G129" s="74"/>
      <c r="H129" s="74" t="n">
        <v>29.23</v>
      </c>
      <c r="I129" s="69"/>
      <c r="J129" s="166" t="n">
        <f aca="false">K129/D129</f>
        <v>1.94850746268657</v>
      </c>
      <c r="K129" s="165" t="n">
        <f aca="false">L129+M129+E129</f>
        <v>1827.7</v>
      </c>
      <c r="L129" s="165" t="n">
        <f aca="false">F129*1163</f>
        <v>0</v>
      </c>
      <c r="M129" s="165" t="n">
        <f aca="false">G129*9.5</f>
        <v>0</v>
      </c>
      <c r="O129" s="20"/>
    </row>
    <row r="130" customFormat="false" ht="23.85" hidden="false" customHeight="false" outlineLevel="0" collapsed="false">
      <c r="A130" s="162" t="n">
        <v>10</v>
      </c>
      <c r="B130" s="91" t="s">
        <v>125</v>
      </c>
      <c r="C130" s="92" t="n">
        <v>20</v>
      </c>
      <c r="D130" s="205" t="n">
        <v>552</v>
      </c>
      <c r="E130" s="74" t="n">
        <v>243.09</v>
      </c>
      <c r="F130" s="69"/>
      <c r="G130" s="74"/>
      <c r="H130" s="69"/>
      <c r="I130" s="69"/>
      <c r="J130" s="166" t="n">
        <f aca="false">K130/D130</f>
        <v>0.440380434782609</v>
      </c>
      <c r="K130" s="165" t="n">
        <f aca="false">L130+M130+E130</f>
        <v>243.09</v>
      </c>
      <c r="L130" s="165" t="n">
        <f aca="false">F130*1163</f>
        <v>0</v>
      </c>
      <c r="M130" s="165" t="n">
        <f aca="false">G130*9.5</f>
        <v>0</v>
      </c>
      <c r="O130" s="20"/>
    </row>
    <row r="131" customFormat="false" ht="23.85" hidden="false" customHeight="false" outlineLevel="0" collapsed="false">
      <c r="A131" s="162" t="n">
        <v>11</v>
      </c>
      <c r="B131" s="91" t="s">
        <v>126</v>
      </c>
      <c r="C131" s="92" t="n">
        <v>158</v>
      </c>
      <c r="D131" s="205" t="n">
        <v>1599.27</v>
      </c>
      <c r="E131" s="74" t="n">
        <v>3054.47</v>
      </c>
      <c r="F131" s="74"/>
      <c r="G131" s="134"/>
      <c r="H131" s="74" t="n">
        <v>40.33</v>
      </c>
      <c r="I131" s="69"/>
      <c r="J131" s="166" t="n">
        <f aca="false">K131/D131</f>
        <v>1.90991514878663</v>
      </c>
      <c r="K131" s="165" t="n">
        <f aca="false">L131+M131+E131</f>
        <v>3054.47</v>
      </c>
      <c r="L131" s="165" t="n">
        <f aca="false">F131*1163</f>
        <v>0</v>
      </c>
      <c r="M131" s="165" t="n">
        <f aca="false">G131*9.5</f>
        <v>0</v>
      </c>
      <c r="O131" s="20"/>
    </row>
    <row r="132" customFormat="false" ht="15" hidden="false" customHeight="false" outlineLevel="0" collapsed="false">
      <c r="A132" s="162" t="n">
        <v>12</v>
      </c>
      <c r="B132" s="91" t="s">
        <v>127</v>
      </c>
      <c r="C132" s="92" t="n">
        <v>1060</v>
      </c>
      <c r="D132" s="205" t="n">
        <v>1559.27</v>
      </c>
      <c r="E132" s="74" t="n">
        <v>3441.19</v>
      </c>
      <c r="F132" s="69"/>
      <c r="G132" s="74"/>
      <c r="H132" s="74" t="n">
        <v>56.93</v>
      </c>
      <c r="I132" s="69"/>
      <c r="J132" s="166" t="n">
        <f aca="false">K132/D132</f>
        <v>2.20692375278175</v>
      </c>
      <c r="K132" s="165" t="n">
        <f aca="false">L132+M132+E132</f>
        <v>3441.19</v>
      </c>
      <c r="L132" s="165" t="n">
        <f aca="false">F132*1163</f>
        <v>0</v>
      </c>
      <c r="M132" s="165" t="n">
        <f aca="false">G132*9.5</f>
        <v>0</v>
      </c>
      <c r="O132" s="20"/>
    </row>
    <row r="133" customFormat="false" ht="23.85" hidden="false" customHeight="false" outlineLevel="0" collapsed="false">
      <c r="A133" s="162" t="n">
        <v>13</v>
      </c>
      <c r="B133" s="91" t="s">
        <v>128</v>
      </c>
      <c r="C133" s="92"/>
      <c r="D133" s="205" t="n">
        <v>127.8</v>
      </c>
      <c r="E133" s="74" t="n">
        <v>117.97</v>
      </c>
      <c r="F133" s="69"/>
      <c r="G133" s="74"/>
      <c r="H133" s="69" t="n">
        <v>2.95</v>
      </c>
      <c r="I133" s="69"/>
      <c r="J133" s="166" t="n">
        <f aca="false">K133/D133</f>
        <v>0.923082942097027</v>
      </c>
      <c r="K133" s="165" t="n">
        <f aca="false">L133+M133+E133</f>
        <v>117.97</v>
      </c>
      <c r="L133" s="165" t="n">
        <f aca="false">F133*1163</f>
        <v>0</v>
      </c>
      <c r="M133" s="165" t="n">
        <f aca="false">G133*9.5</f>
        <v>0</v>
      </c>
      <c r="O133" s="20"/>
    </row>
    <row r="134" customFormat="false" ht="15" hidden="false" customHeight="false" outlineLevel="0" collapsed="false">
      <c r="A134" s="162" t="n">
        <v>14</v>
      </c>
      <c r="B134" s="91" t="s">
        <v>129</v>
      </c>
      <c r="C134" s="170"/>
      <c r="D134" s="207" t="n">
        <v>606.3</v>
      </c>
      <c r="E134" s="74" t="n">
        <v>5476.09</v>
      </c>
      <c r="F134" s="151"/>
      <c r="G134" s="69"/>
      <c r="H134" s="74" t="n">
        <v>15.38</v>
      </c>
      <c r="I134" s="69" t="n">
        <v>1</v>
      </c>
      <c r="J134" s="166" t="n">
        <f aca="false">K134/D134</f>
        <v>9.03198086755732</v>
      </c>
      <c r="K134" s="165" t="n">
        <f aca="false">L134+M134+E134</f>
        <v>5476.09</v>
      </c>
      <c r="L134" s="165" t="n">
        <f aca="false">F134*1163</f>
        <v>0</v>
      </c>
      <c r="M134" s="165" t="n">
        <f aca="false">G134*9.5</f>
        <v>0</v>
      </c>
      <c r="O134" s="20"/>
    </row>
    <row r="135" customFormat="false" ht="15" hidden="false" customHeight="false" outlineLevel="0" collapsed="false">
      <c r="A135" s="162" t="n">
        <v>15</v>
      </c>
      <c r="B135" s="91" t="s">
        <v>130</v>
      </c>
      <c r="C135" s="92" t="n">
        <v>10</v>
      </c>
      <c r="D135" s="206" t="n">
        <v>712.92</v>
      </c>
      <c r="E135" s="74" t="n">
        <v>588.56</v>
      </c>
      <c r="F135" s="69"/>
      <c r="G135" s="69"/>
      <c r="H135" s="74" t="n">
        <v>12.09</v>
      </c>
      <c r="I135" s="69"/>
      <c r="J135" s="166" t="n">
        <f aca="false">K135/D135</f>
        <v>0.825562475453066</v>
      </c>
      <c r="K135" s="165" t="n">
        <f aca="false">L135+M135+E135</f>
        <v>588.56</v>
      </c>
      <c r="L135" s="165" t="n">
        <f aca="false">F135*1163</f>
        <v>0</v>
      </c>
      <c r="M135" s="165" t="n">
        <f aca="false">G135*9.5</f>
        <v>0</v>
      </c>
      <c r="O135" s="20"/>
    </row>
    <row r="136" customFormat="false" ht="23.85" hidden="false" customHeight="false" outlineLevel="0" collapsed="false">
      <c r="A136" s="162" t="n">
        <v>16</v>
      </c>
      <c r="B136" s="91" t="s">
        <v>131</v>
      </c>
      <c r="C136" s="92" t="n">
        <v>30</v>
      </c>
      <c r="D136" s="205" t="n">
        <v>350</v>
      </c>
      <c r="E136" s="74" t="n">
        <v>292.56</v>
      </c>
      <c r="F136" s="69"/>
      <c r="G136" s="74"/>
      <c r="H136" s="69"/>
      <c r="I136" s="69"/>
      <c r="J136" s="166" t="n">
        <f aca="false">K136/D136</f>
        <v>0.835885714285714</v>
      </c>
      <c r="K136" s="165" t="n">
        <f aca="false">L136+M136+E136</f>
        <v>292.56</v>
      </c>
      <c r="L136" s="165" t="n">
        <f aca="false">F136*1163</f>
        <v>0</v>
      </c>
      <c r="M136" s="165" t="n">
        <f aca="false">G136*9.5</f>
        <v>0</v>
      </c>
      <c r="O136" s="20"/>
    </row>
    <row r="137" customFormat="false" ht="23.85" hidden="false" customHeight="false" outlineLevel="0" collapsed="false">
      <c r="A137" s="162" t="n">
        <v>17</v>
      </c>
      <c r="B137" s="91" t="s">
        <v>132</v>
      </c>
      <c r="C137" s="92"/>
      <c r="D137" s="205" t="n">
        <v>1166.8</v>
      </c>
      <c r="E137" s="74" t="n">
        <v>96.34</v>
      </c>
      <c r="F137" s="69"/>
      <c r="G137" s="74"/>
      <c r="H137" s="69" t="n">
        <v>36.45</v>
      </c>
      <c r="I137" s="69"/>
      <c r="J137" s="166" t="n">
        <f aca="false">K137/D137</f>
        <v>0.0825677065478231</v>
      </c>
      <c r="K137" s="165" t="n">
        <f aca="false">L137+M137+E137</f>
        <v>96.34</v>
      </c>
      <c r="L137" s="165" t="n">
        <f aca="false">F137*1163</f>
        <v>0</v>
      </c>
      <c r="M137" s="165" t="n">
        <f aca="false">G137*9.5</f>
        <v>0</v>
      </c>
      <c r="O137" s="20"/>
    </row>
    <row r="138" customFormat="false" ht="23.85" hidden="false" customHeight="false" outlineLevel="0" collapsed="false">
      <c r="A138" s="162" t="n">
        <v>18</v>
      </c>
      <c r="B138" s="146" t="s">
        <v>133</v>
      </c>
      <c r="C138" s="92"/>
      <c r="D138" s="205" t="n">
        <v>270.2</v>
      </c>
      <c r="E138" s="74" t="n">
        <v>38.99</v>
      </c>
      <c r="F138" s="69"/>
      <c r="G138" s="74"/>
      <c r="H138" s="69" t="n">
        <v>1</v>
      </c>
      <c r="I138" s="69"/>
      <c r="J138" s="166" t="n">
        <f aca="false">K138/D138</f>
        <v>0.144300518134715</v>
      </c>
      <c r="K138" s="165" t="n">
        <f aca="false">L138+M138+E138</f>
        <v>38.99</v>
      </c>
      <c r="L138" s="165" t="n">
        <f aca="false">F138*1163</f>
        <v>0</v>
      </c>
      <c r="M138" s="165" t="n">
        <f aca="false">G138*9.5</f>
        <v>0</v>
      </c>
      <c r="O138" s="20"/>
    </row>
    <row r="139" customFormat="false" ht="15" hidden="false" customHeight="false" outlineLevel="0" collapsed="false">
      <c r="A139" s="173"/>
      <c r="B139" s="174" t="s">
        <v>66</v>
      </c>
      <c r="C139" s="175" t="n">
        <f aca="false">SUM(C121:C138)</f>
        <v>2451</v>
      </c>
      <c r="D139" s="175" t="n">
        <f aca="false">SUM(D121:D138)</f>
        <v>13779.66</v>
      </c>
      <c r="E139" s="176" t="n">
        <f aca="false">SUM(E121:E138)</f>
        <v>35448.88</v>
      </c>
      <c r="F139" s="176" t="n">
        <f aca="false">SUM(F121:F138)</f>
        <v>0</v>
      </c>
      <c r="G139" s="176" t="n">
        <f aca="false">SUM(G121:G138)</f>
        <v>101.77</v>
      </c>
      <c r="H139" s="176" t="n">
        <f aca="false">SUM(H121:H138)</f>
        <v>471.14</v>
      </c>
      <c r="I139" s="176" t="n">
        <f aca="false">SUM(I121:I138)</f>
        <v>1</v>
      </c>
      <c r="J139" s="177"/>
      <c r="K139" s="177"/>
      <c r="L139" s="177"/>
      <c r="M139" s="178"/>
      <c r="O139" s="20"/>
    </row>
    <row r="140" customFormat="false" ht="15" hidden="false" customHeight="false" outlineLevel="0" collapsed="false">
      <c r="A140" s="173"/>
      <c r="B140" s="174" t="s">
        <v>67</v>
      </c>
      <c r="C140" s="175"/>
      <c r="D140" s="175"/>
      <c r="E140" s="176"/>
      <c r="F140" s="176"/>
      <c r="G140" s="176"/>
      <c r="H140" s="176"/>
      <c r="I140" s="178"/>
      <c r="J140" s="179" t="n">
        <f aca="false">SUM(J121:J138)/18</f>
        <v>2.16907785398351</v>
      </c>
      <c r="K140" s="178"/>
      <c r="L140" s="178"/>
      <c r="M140" s="178"/>
      <c r="O140" s="20"/>
    </row>
    <row r="141" customFormat="false" ht="15" hidden="false" customHeight="false" outlineLevel="0" collapsed="false">
      <c r="A141" s="125"/>
      <c r="B141" s="125"/>
      <c r="C141" s="125"/>
      <c r="D141" s="125"/>
      <c r="E141" s="124"/>
      <c r="F141" s="124"/>
      <c r="G141" s="124"/>
      <c r="H141" s="124"/>
      <c r="I141" s="124"/>
      <c r="J141" s="124"/>
      <c r="K141" s="124"/>
      <c r="L141" s="124"/>
      <c r="M141" s="124"/>
      <c r="O141" s="20"/>
    </row>
    <row r="142" customFormat="false" ht="15" hidden="false" customHeight="false" outlineLevel="0" collapsed="false">
      <c r="A142" s="125"/>
      <c r="B142" s="125"/>
      <c r="C142" s="125"/>
      <c r="D142" s="125"/>
      <c r="E142" s="124"/>
      <c r="F142" s="124"/>
      <c r="G142" s="124"/>
      <c r="H142" s="124"/>
      <c r="I142" s="124"/>
      <c r="J142" s="124"/>
      <c r="K142" s="124"/>
      <c r="L142" s="124"/>
      <c r="M142" s="124"/>
      <c r="O142" s="20"/>
    </row>
    <row r="143" customFormat="false" ht="13.5" hidden="false" customHeight="true" outlineLevel="0" collapsed="false">
      <c r="A143" s="126" t="s">
        <v>1</v>
      </c>
      <c r="B143" s="127" t="s">
        <v>2</v>
      </c>
      <c r="C143" s="127" t="s">
        <v>3</v>
      </c>
      <c r="D143" s="127" t="s">
        <v>4</v>
      </c>
      <c r="E143" s="126" t="s">
        <v>5</v>
      </c>
      <c r="F143" s="126"/>
      <c r="G143" s="126"/>
      <c r="H143" s="126"/>
      <c r="I143" s="126"/>
      <c r="J143" s="127" t="s">
        <v>6</v>
      </c>
      <c r="K143" s="127" t="s">
        <v>7</v>
      </c>
      <c r="L143" s="127"/>
      <c r="M143" s="127"/>
      <c r="O143" s="20"/>
    </row>
    <row r="144" customFormat="false" ht="45" hidden="false" customHeight="true" outlineLevel="0" collapsed="false">
      <c r="A144" s="126"/>
      <c r="B144" s="127"/>
      <c r="C144" s="127"/>
      <c r="D144" s="127"/>
      <c r="E144" s="126" t="s">
        <v>8</v>
      </c>
      <c r="F144" s="126" t="s">
        <v>9</v>
      </c>
      <c r="G144" s="126" t="s">
        <v>10</v>
      </c>
      <c r="H144" s="126" t="s">
        <v>11</v>
      </c>
      <c r="I144" s="126" t="s">
        <v>12</v>
      </c>
      <c r="J144" s="127"/>
      <c r="K144" s="127" t="s">
        <v>13</v>
      </c>
      <c r="L144" s="127" t="s">
        <v>14</v>
      </c>
      <c r="M144" s="127" t="s">
        <v>15</v>
      </c>
      <c r="O144" s="20"/>
    </row>
    <row r="145" customFormat="false" ht="15" hidden="false" customHeight="false" outlineLevel="0" collapsed="false">
      <c r="A145" s="161" t="s">
        <v>134</v>
      </c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O145" s="20"/>
    </row>
    <row r="146" customFormat="false" ht="35.05" hidden="false" customHeight="false" outlineLevel="0" collapsed="false">
      <c r="A146" s="180" t="n">
        <v>1</v>
      </c>
      <c r="B146" s="201" t="s">
        <v>212</v>
      </c>
      <c r="C146" s="92" t="n">
        <v>756</v>
      </c>
      <c r="D146" s="206" t="n">
        <v>5466</v>
      </c>
      <c r="E146" s="74" t="n">
        <v>7117.09</v>
      </c>
      <c r="F146" s="74"/>
      <c r="G146" s="81"/>
      <c r="H146" s="74" t="n">
        <v>170.96</v>
      </c>
      <c r="I146" s="81"/>
      <c r="J146" s="93" t="n">
        <f aca="false">K146/D146</f>
        <v>1.30206549579217</v>
      </c>
      <c r="K146" s="76" t="n">
        <f aca="false">L146+M146+E146</f>
        <v>7117.09</v>
      </c>
      <c r="L146" s="76" t="n">
        <f aca="false">F146*1163</f>
        <v>0</v>
      </c>
      <c r="M146" s="76" t="n">
        <f aca="false">G146*9.5</f>
        <v>0</v>
      </c>
      <c r="O146" s="20"/>
    </row>
    <row r="147" customFormat="false" ht="23.85" hidden="false" customHeight="false" outlineLevel="0" collapsed="false">
      <c r="A147" s="180" t="n">
        <v>2</v>
      </c>
      <c r="B147" s="202" t="s">
        <v>136</v>
      </c>
      <c r="C147" s="92" t="n">
        <v>810</v>
      </c>
      <c r="D147" s="206" t="n">
        <v>11225.1</v>
      </c>
      <c r="E147" s="74" t="n">
        <v>19774.76</v>
      </c>
      <c r="F147" s="74"/>
      <c r="G147" s="74" t="n">
        <v>4070.99</v>
      </c>
      <c r="H147" s="74" t="n">
        <v>894.75</v>
      </c>
      <c r="I147" s="81"/>
      <c r="J147" s="93" t="n">
        <f aca="false">K147/D147</f>
        <v>5.20700617366438</v>
      </c>
      <c r="K147" s="76" t="n">
        <f aca="false">L147+M147+E147</f>
        <v>58449.165</v>
      </c>
      <c r="L147" s="76" t="n">
        <f aca="false">F147*1163</f>
        <v>0</v>
      </c>
      <c r="M147" s="76" t="n">
        <f aca="false">G147*9.5</f>
        <v>38674.405</v>
      </c>
      <c r="O147" s="20"/>
    </row>
    <row r="148" customFormat="false" ht="23.85" hidden="false" customHeight="false" outlineLevel="0" collapsed="false">
      <c r="A148" s="180" t="n">
        <v>3</v>
      </c>
      <c r="B148" s="201" t="s">
        <v>213</v>
      </c>
      <c r="C148" s="92" t="n">
        <v>50</v>
      </c>
      <c r="D148" s="206" t="n">
        <v>391</v>
      </c>
      <c r="E148" s="74" t="n">
        <v>346.7</v>
      </c>
      <c r="F148" s="172"/>
      <c r="G148" s="69"/>
      <c r="H148" s="169"/>
      <c r="I148" s="169"/>
      <c r="J148" s="93" t="n">
        <f aca="false">K148/D148</f>
        <v>0.886700767263427</v>
      </c>
      <c r="K148" s="76" t="n">
        <f aca="false">L148+M148+E148</f>
        <v>346.7</v>
      </c>
      <c r="L148" s="76" t="n">
        <f aca="false">F148*1163</f>
        <v>0</v>
      </c>
      <c r="M148" s="76" t="n">
        <f aca="false">G148*9.5</f>
        <v>0</v>
      </c>
      <c r="O148" s="20"/>
    </row>
    <row r="149" customFormat="false" ht="23.85" hidden="false" customHeight="false" outlineLevel="0" collapsed="false">
      <c r="A149" s="180" t="n">
        <v>4</v>
      </c>
      <c r="B149" s="203" t="s">
        <v>214</v>
      </c>
      <c r="C149" s="92" t="n">
        <v>40</v>
      </c>
      <c r="D149" s="206" t="n">
        <v>193</v>
      </c>
      <c r="E149" s="74" t="n">
        <v>269.91</v>
      </c>
      <c r="F149" s="172"/>
      <c r="G149" s="69"/>
      <c r="H149" s="74" t="n">
        <v>3</v>
      </c>
      <c r="I149" s="169"/>
      <c r="J149" s="93" t="n">
        <f aca="false">K149/D149</f>
        <v>1.39849740932643</v>
      </c>
      <c r="K149" s="76" t="n">
        <f aca="false">L149+M149+E149</f>
        <v>269.91</v>
      </c>
      <c r="L149" s="76" t="n">
        <f aca="false">F149*1163</f>
        <v>0</v>
      </c>
      <c r="M149" s="76" t="n">
        <f aca="false">G149*9.5</f>
        <v>0</v>
      </c>
      <c r="O149" s="20"/>
    </row>
    <row r="150" customFormat="false" ht="23.85" hidden="false" customHeight="false" outlineLevel="0" collapsed="false">
      <c r="A150" s="180" t="n">
        <v>5</v>
      </c>
      <c r="B150" s="203" t="s">
        <v>215</v>
      </c>
      <c r="C150" s="95" t="n">
        <v>135</v>
      </c>
      <c r="D150" s="206" t="n">
        <v>845</v>
      </c>
      <c r="E150" s="74" t="n">
        <v>1331.93</v>
      </c>
      <c r="F150" s="74"/>
      <c r="G150" s="81"/>
      <c r="H150" s="74" t="n">
        <v>23.26</v>
      </c>
      <c r="I150" s="74" t="n">
        <v>2</v>
      </c>
      <c r="J150" s="93" t="n">
        <f aca="false">K150/D150</f>
        <v>1.57624852071006</v>
      </c>
      <c r="K150" s="76" t="n">
        <f aca="false">L150+M150+E150</f>
        <v>1331.93</v>
      </c>
      <c r="L150" s="76" t="n">
        <f aca="false">F150*1163</f>
        <v>0</v>
      </c>
      <c r="M150" s="76" t="n">
        <f aca="false">G150*9.5</f>
        <v>0</v>
      </c>
      <c r="O150" s="20"/>
    </row>
    <row r="151" customFormat="false" ht="35.05" hidden="false" customHeight="false" outlineLevel="0" collapsed="false">
      <c r="A151" s="180" t="n">
        <v>6</v>
      </c>
      <c r="B151" s="202" t="s">
        <v>216</v>
      </c>
      <c r="C151" s="92" t="n">
        <v>761</v>
      </c>
      <c r="D151" s="206" t="n">
        <v>2193</v>
      </c>
      <c r="E151" s="74" t="n">
        <v>1964.88</v>
      </c>
      <c r="F151" s="74"/>
      <c r="G151" s="81"/>
      <c r="H151" s="74" t="n">
        <v>64.66</v>
      </c>
      <c r="I151" s="69" t="n">
        <v>3.86</v>
      </c>
      <c r="J151" s="93" t="n">
        <f aca="false">K151/D151</f>
        <v>0.895978112175103</v>
      </c>
      <c r="K151" s="76" t="n">
        <f aca="false">L151+M151+E151</f>
        <v>1964.88</v>
      </c>
      <c r="L151" s="76" t="n">
        <f aca="false">F151*1163</f>
        <v>0</v>
      </c>
      <c r="M151" s="76" t="n">
        <f aca="false">G151*9.5</f>
        <v>0</v>
      </c>
      <c r="O151" s="20"/>
    </row>
    <row r="152" customFormat="false" ht="23.85" hidden="false" customHeight="false" outlineLevel="0" collapsed="false">
      <c r="A152" s="180" t="n">
        <v>7</v>
      </c>
      <c r="B152" s="203" t="s">
        <v>217</v>
      </c>
      <c r="C152" s="92" t="n">
        <v>125</v>
      </c>
      <c r="D152" s="206" t="n">
        <v>616.3</v>
      </c>
      <c r="E152" s="74" t="n">
        <v>1742.41</v>
      </c>
      <c r="F152" s="169"/>
      <c r="G152" s="81"/>
      <c r="H152" s="74" t="n">
        <v>12.13</v>
      </c>
      <c r="I152" s="169"/>
      <c r="J152" s="93" t="n">
        <f aca="false">K152/D152</f>
        <v>2.82721077397371</v>
      </c>
      <c r="K152" s="76" t="n">
        <f aca="false">L152+M152+E152</f>
        <v>1742.41</v>
      </c>
      <c r="L152" s="76" t="n">
        <f aca="false">F152*1163</f>
        <v>0</v>
      </c>
      <c r="M152" s="76" t="n">
        <f aca="false">G152*9.5</f>
        <v>0</v>
      </c>
      <c r="O152" s="20"/>
    </row>
    <row r="153" customFormat="false" ht="35.05" hidden="false" customHeight="false" outlineLevel="0" collapsed="false">
      <c r="A153" s="180" t="n">
        <v>8</v>
      </c>
      <c r="B153" s="202" t="s">
        <v>142</v>
      </c>
      <c r="C153" s="92" t="n">
        <v>1995</v>
      </c>
      <c r="D153" s="206" t="n">
        <v>25949</v>
      </c>
      <c r="E153" s="74" t="n">
        <v>26578.73</v>
      </c>
      <c r="F153" s="74" t="n">
        <v>22.13</v>
      </c>
      <c r="G153" s="81"/>
      <c r="H153" s="74" t="n">
        <v>3645.61</v>
      </c>
      <c r="I153" s="81"/>
      <c r="J153" s="93" t="n">
        <f aca="false">K153/D153</f>
        <v>2.01610543758912</v>
      </c>
      <c r="K153" s="76" t="n">
        <f aca="false">L153+M153+E153</f>
        <v>52315.92</v>
      </c>
      <c r="L153" s="76" t="n">
        <f aca="false">F153*1163</f>
        <v>25737.19</v>
      </c>
      <c r="M153" s="76" t="n">
        <f aca="false">G153*9.5</f>
        <v>0</v>
      </c>
      <c r="O153" s="20"/>
    </row>
    <row r="154" customFormat="false" ht="40.5" hidden="false" customHeight="true" outlineLevel="0" collapsed="false">
      <c r="A154" s="180" t="n">
        <v>9</v>
      </c>
      <c r="B154" s="204" t="s">
        <v>218</v>
      </c>
      <c r="C154" s="92" t="n">
        <v>1031</v>
      </c>
      <c r="D154" s="206" t="n">
        <v>5112</v>
      </c>
      <c r="E154" s="74" t="n">
        <v>6049.71</v>
      </c>
      <c r="F154" s="74"/>
      <c r="G154" s="81"/>
      <c r="H154" s="74" t="n">
        <v>198.59</v>
      </c>
      <c r="I154" s="81"/>
      <c r="J154" s="93" t="n">
        <f aca="false">K154/D154</f>
        <v>1.18343309859155</v>
      </c>
      <c r="K154" s="76" t="n">
        <f aca="false">L154+M154+E154</f>
        <v>6049.71</v>
      </c>
      <c r="L154" s="76" t="n">
        <f aca="false">F154*1163</f>
        <v>0</v>
      </c>
      <c r="M154" s="76" t="n">
        <f aca="false">G154*9.5</f>
        <v>0</v>
      </c>
      <c r="O154" s="20"/>
    </row>
    <row r="155" customFormat="false" ht="23.85" hidden="false" customHeight="false" outlineLevel="0" collapsed="false">
      <c r="A155" s="180" t="n">
        <v>10</v>
      </c>
      <c r="B155" s="202" t="s">
        <v>144</v>
      </c>
      <c r="C155" s="92" t="n">
        <v>1125</v>
      </c>
      <c r="D155" s="206" t="n">
        <v>8890</v>
      </c>
      <c r="E155" s="74" t="n">
        <v>3355.47</v>
      </c>
      <c r="F155" s="74" t="n">
        <v>2.18</v>
      </c>
      <c r="G155" s="81"/>
      <c r="H155" s="74" t="n">
        <v>179.06</v>
      </c>
      <c r="I155" s="81"/>
      <c r="J155" s="93" t="n">
        <f aca="false">K155/D155</f>
        <v>0.66263329583802</v>
      </c>
      <c r="K155" s="76" t="n">
        <f aca="false">L155+M155+E155</f>
        <v>5890.81</v>
      </c>
      <c r="L155" s="76" t="n">
        <f aca="false">F155*1163</f>
        <v>2535.34</v>
      </c>
      <c r="M155" s="76" t="n">
        <f aca="false">G155*9.5</f>
        <v>0</v>
      </c>
      <c r="O155" s="20"/>
    </row>
    <row r="156" customFormat="false" ht="35.05" hidden="false" customHeight="false" outlineLevel="0" collapsed="false">
      <c r="A156" s="180" t="n">
        <v>11</v>
      </c>
      <c r="B156" s="202" t="s">
        <v>145</v>
      </c>
      <c r="C156" s="92" t="n">
        <v>910</v>
      </c>
      <c r="D156" s="206" t="n">
        <v>2539.5</v>
      </c>
      <c r="E156" s="74" t="n">
        <v>8936.37</v>
      </c>
      <c r="F156" s="169"/>
      <c r="G156" s="74" t="n">
        <v>6.54</v>
      </c>
      <c r="H156" s="74" t="n">
        <v>168.36</v>
      </c>
      <c r="I156" s="69" t="n">
        <v>16.94</v>
      </c>
      <c r="J156" s="93" t="n">
        <f aca="false">K156/D156</f>
        <v>3.54341405788541</v>
      </c>
      <c r="K156" s="76" t="n">
        <f aca="false">L156+M156+E156</f>
        <v>8998.5</v>
      </c>
      <c r="L156" s="76" t="n">
        <f aca="false">F156*1163</f>
        <v>0</v>
      </c>
      <c r="M156" s="76" t="n">
        <f aca="false">G156*9.5</f>
        <v>62.13</v>
      </c>
      <c r="O156" s="20"/>
    </row>
    <row r="157" customFormat="false" ht="23.85" hidden="false" customHeight="false" outlineLevel="0" collapsed="false">
      <c r="A157" s="180" t="n">
        <v>12</v>
      </c>
      <c r="B157" s="202" t="s">
        <v>146</v>
      </c>
      <c r="C157" s="92" t="n">
        <v>130</v>
      </c>
      <c r="D157" s="206" t="n">
        <v>2840.4</v>
      </c>
      <c r="E157" s="69" t="n">
        <v>13518.09</v>
      </c>
      <c r="F157" s="81"/>
      <c r="G157" s="81"/>
      <c r="H157" s="74" t="n">
        <v>127.91</v>
      </c>
      <c r="I157" s="81"/>
      <c r="J157" s="93" t="n">
        <f aca="false">K157/D157</f>
        <v>4.75922053231939</v>
      </c>
      <c r="K157" s="76" t="n">
        <f aca="false">L157+M157+E157</f>
        <v>13518.09</v>
      </c>
      <c r="L157" s="76" t="n">
        <f aca="false">F157*1163</f>
        <v>0</v>
      </c>
      <c r="M157" s="76" t="n">
        <f aca="false">G157*9.5</f>
        <v>0</v>
      </c>
      <c r="O157" s="20"/>
    </row>
    <row r="158" customFormat="false" ht="23.85" hidden="false" customHeight="false" outlineLevel="0" collapsed="false">
      <c r="A158" s="180" t="n">
        <v>13</v>
      </c>
      <c r="B158" s="203" t="s">
        <v>219</v>
      </c>
      <c r="C158" s="92" t="n">
        <v>50</v>
      </c>
      <c r="D158" s="206" t="n">
        <v>241</v>
      </c>
      <c r="E158" s="74" t="n">
        <v>457.99</v>
      </c>
      <c r="F158" s="172"/>
      <c r="G158" s="81"/>
      <c r="H158" s="74" t="n">
        <v>8.98</v>
      </c>
      <c r="I158" s="169"/>
      <c r="J158" s="93" t="n">
        <f aca="false">K158/D158</f>
        <v>1.9003734439834</v>
      </c>
      <c r="K158" s="76" t="n">
        <f aca="false">L158+M158+E158</f>
        <v>457.99</v>
      </c>
      <c r="L158" s="76" t="n">
        <f aca="false">F158*1163</f>
        <v>0</v>
      </c>
      <c r="M158" s="76" t="n">
        <f aca="false">G158*9.5</f>
        <v>0</v>
      </c>
      <c r="O158" s="20"/>
    </row>
    <row r="159" customFormat="false" ht="35.05" hidden="false" customHeight="false" outlineLevel="0" collapsed="false">
      <c r="A159" s="180" t="n">
        <v>14</v>
      </c>
      <c r="B159" s="201" t="s">
        <v>220</v>
      </c>
      <c r="C159" s="92" t="n">
        <v>35</v>
      </c>
      <c r="D159" s="206" t="n">
        <v>217</v>
      </c>
      <c r="E159" s="74" t="n">
        <v>158.57</v>
      </c>
      <c r="F159" s="172"/>
      <c r="G159" s="81"/>
      <c r="H159" s="74"/>
      <c r="I159" s="169"/>
      <c r="J159" s="93" t="n">
        <f aca="false">K159/D159</f>
        <v>0.73073732718894</v>
      </c>
      <c r="K159" s="76" t="n">
        <f aca="false">L159+M159+E159</f>
        <v>158.57</v>
      </c>
      <c r="L159" s="76" t="n">
        <f aca="false">F159*1163</f>
        <v>0</v>
      </c>
      <c r="M159" s="76" t="n">
        <f aca="false">G159*9.5</f>
        <v>0</v>
      </c>
      <c r="O159" s="20"/>
    </row>
    <row r="160" customFormat="false" ht="15" hidden="false" customHeight="false" outlineLevel="0" collapsed="false">
      <c r="A160" s="173"/>
      <c r="B160" s="174" t="s">
        <v>66</v>
      </c>
      <c r="C160" s="175" t="n">
        <f aca="false">SUM(C146:C159)</f>
        <v>7953</v>
      </c>
      <c r="D160" s="175" t="n">
        <f aca="false">SUM(D146:D159)</f>
        <v>66718.3</v>
      </c>
      <c r="E160" s="175" t="n">
        <f aca="false">SUM(E146:E159)</f>
        <v>91602.61</v>
      </c>
      <c r="F160" s="175" t="n">
        <f aca="false">SUM(F146:F159)</f>
        <v>24.31</v>
      </c>
      <c r="G160" s="175" t="n">
        <f aca="false">SUM(G146:G159)</f>
        <v>4077.53</v>
      </c>
      <c r="H160" s="175" t="n">
        <f aca="false">SUM(H146:H159)</f>
        <v>5497.27</v>
      </c>
      <c r="I160" s="175" t="n">
        <f aca="false">SUM(I146:I159)</f>
        <v>22.8</v>
      </c>
      <c r="J160" s="178"/>
      <c r="K160" s="178"/>
      <c r="L160" s="178"/>
      <c r="M160" s="178"/>
      <c r="O160" s="96"/>
    </row>
    <row r="161" customFormat="false" ht="15" hidden="false" customHeight="false" outlineLevel="0" collapsed="false">
      <c r="A161" s="173"/>
      <c r="B161" s="174" t="s">
        <v>67</v>
      </c>
      <c r="C161" s="175"/>
      <c r="D161" s="175"/>
      <c r="E161" s="176"/>
      <c r="F161" s="176"/>
      <c r="G161" s="176"/>
      <c r="H161" s="176"/>
      <c r="I161" s="181"/>
      <c r="J161" s="181" t="n">
        <f aca="false">SUM(J146:J159)/14</f>
        <v>2.06354460330722</v>
      </c>
      <c r="K161" s="178"/>
      <c r="L161" s="178"/>
      <c r="M161" s="178"/>
      <c r="O161" s="96"/>
    </row>
    <row r="162" customFormat="false" ht="15" hidden="false" customHeight="false" outlineLevel="0" collapsed="false">
      <c r="A162" s="125"/>
      <c r="B162" s="125"/>
      <c r="C162" s="156"/>
      <c r="D162" s="156"/>
      <c r="E162" s="157"/>
      <c r="F162" s="157"/>
      <c r="G162" s="157"/>
      <c r="H162" s="157"/>
      <c r="I162" s="157"/>
      <c r="J162" s="156"/>
      <c r="K162" s="159"/>
      <c r="L162" s="159"/>
      <c r="M162" s="159"/>
      <c r="O162" s="96"/>
    </row>
    <row r="163" customFormat="false" ht="15" hidden="true" customHeight="false" outlineLevel="0" collapsed="false">
      <c r="A163" s="125"/>
      <c r="B163" s="125"/>
      <c r="C163" s="156"/>
      <c r="D163" s="156"/>
      <c r="E163" s="157"/>
      <c r="F163" s="157"/>
      <c r="G163" s="157"/>
      <c r="H163" s="157"/>
      <c r="I163" s="157"/>
      <c r="J163" s="156"/>
      <c r="K163" s="159"/>
      <c r="L163" s="159"/>
      <c r="M163" s="159"/>
      <c r="O163" s="96"/>
    </row>
    <row r="164" customFormat="false" ht="15" hidden="true" customHeight="false" outlineLevel="0" collapsed="false">
      <c r="A164" s="125"/>
      <c r="B164" s="125"/>
      <c r="C164" s="156"/>
      <c r="D164" s="156"/>
      <c r="E164" s="157"/>
      <c r="F164" s="157"/>
      <c r="G164" s="157"/>
      <c r="H164" s="157"/>
      <c r="I164" s="157"/>
      <c r="J164" s="156"/>
      <c r="K164" s="159"/>
      <c r="L164" s="159"/>
      <c r="M164" s="159"/>
      <c r="O164" s="96"/>
    </row>
    <row r="165" customFormat="false" ht="15" hidden="false" customHeight="false" outlineLevel="0" collapsed="false">
      <c r="A165" s="125"/>
      <c r="B165" s="125"/>
      <c r="C165" s="125"/>
      <c r="D165" s="125"/>
      <c r="E165" s="124"/>
      <c r="F165" s="124"/>
      <c r="G165" s="124"/>
      <c r="H165" s="157"/>
      <c r="I165" s="157"/>
      <c r="J165" s="156"/>
      <c r="K165" s="124"/>
      <c r="L165" s="124"/>
      <c r="M165" s="124"/>
      <c r="O165" s="96"/>
    </row>
    <row r="166" customFormat="false" ht="15" hidden="false" customHeight="false" outlineLevel="0" collapsed="false">
      <c r="A166" s="125"/>
      <c r="B166" s="125"/>
      <c r="C166" s="125"/>
      <c r="D166" s="125"/>
      <c r="E166" s="124"/>
      <c r="F166" s="124"/>
      <c r="G166" s="124"/>
      <c r="H166" s="157"/>
      <c r="I166" s="157"/>
      <c r="J166" s="156"/>
      <c r="K166" s="124"/>
      <c r="L166" s="124"/>
      <c r="M166" s="124"/>
      <c r="O166" s="96"/>
    </row>
    <row r="167" customFormat="false" ht="15" hidden="false" customHeight="false" outlineLevel="0" collapsed="false">
      <c r="A167" s="125"/>
      <c r="B167" s="125"/>
      <c r="C167" s="125"/>
      <c r="D167" s="125"/>
      <c r="E167" s="124"/>
      <c r="F167" s="124"/>
      <c r="G167" s="124"/>
      <c r="H167" s="157"/>
      <c r="I167" s="157"/>
      <c r="J167" s="156"/>
      <c r="K167" s="124"/>
      <c r="L167" s="124"/>
      <c r="M167" s="124"/>
      <c r="O167" s="96"/>
    </row>
    <row r="168" customFormat="false" ht="13.5" hidden="false" customHeight="true" outlineLevel="0" collapsed="false">
      <c r="A168" s="126" t="s">
        <v>1</v>
      </c>
      <c r="B168" s="127" t="s">
        <v>2</v>
      </c>
      <c r="C168" s="127" t="s">
        <v>3</v>
      </c>
      <c r="D168" s="127" t="s">
        <v>4</v>
      </c>
      <c r="E168" s="126" t="s">
        <v>5</v>
      </c>
      <c r="F168" s="126"/>
      <c r="G168" s="126"/>
      <c r="H168" s="126"/>
      <c r="I168" s="126"/>
      <c r="J168" s="127" t="s">
        <v>6</v>
      </c>
      <c r="K168" s="127" t="s">
        <v>7</v>
      </c>
      <c r="L168" s="127"/>
      <c r="M168" s="127"/>
      <c r="O168" s="96"/>
    </row>
    <row r="169" customFormat="false" ht="45.75" hidden="false" customHeight="true" outlineLevel="0" collapsed="false">
      <c r="A169" s="126"/>
      <c r="B169" s="127"/>
      <c r="C169" s="127"/>
      <c r="D169" s="127"/>
      <c r="E169" s="126" t="s">
        <v>8</v>
      </c>
      <c r="F169" s="126" t="s">
        <v>9</v>
      </c>
      <c r="G169" s="126" t="s">
        <v>10</v>
      </c>
      <c r="H169" s="126" t="s">
        <v>11</v>
      </c>
      <c r="I169" s="126" t="s">
        <v>12</v>
      </c>
      <c r="J169" s="127"/>
      <c r="K169" s="127" t="s">
        <v>13</v>
      </c>
      <c r="L169" s="127" t="s">
        <v>14</v>
      </c>
      <c r="M169" s="127" t="s">
        <v>15</v>
      </c>
      <c r="O169" s="96"/>
    </row>
    <row r="170" customFormat="false" ht="15" hidden="false" customHeight="false" outlineLevel="0" collapsed="false">
      <c r="A170" s="161" t="s">
        <v>149</v>
      </c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O170" s="96"/>
    </row>
    <row r="171" customFormat="false" ht="15" hidden="false" customHeight="false" outlineLevel="0" collapsed="false">
      <c r="A171" s="162" t="n">
        <v>1</v>
      </c>
      <c r="B171" s="91" t="s">
        <v>150</v>
      </c>
      <c r="C171" s="92" t="n">
        <v>50</v>
      </c>
      <c r="D171" s="206" t="n">
        <v>122.1</v>
      </c>
      <c r="E171" s="74" t="n">
        <v>56</v>
      </c>
      <c r="F171" s="172"/>
      <c r="G171" s="172"/>
      <c r="H171" s="172"/>
      <c r="I171" s="172"/>
      <c r="J171" s="182" t="n">
        <f aca="false">K171/D171</f>
        <v>0.458640458640459</v>
      </c>
      <c r="K171" s="183" t="n">
        <f aca="false">L171+M171+E171</f>
        <v>56</v>
      </c>
      <c r="L171" s="184" t="n">
        <f aca="false">F171*1163</f>
        <v>0</v>
      </c>
      <c r="M171" s="184" t="n">
        <f aca="false">G171*9.5</f>
        <v>0</v>
      </c>
      <c r="O171" s="96"/>
    </row>
    <row r="172" customFormat="false" ht="23.85" hidden="false" customHeight="false" outlineLevel="0" collapsed="false">
      <c r="A172" s="162" t="n">
        <v>2</v>
      </c>
      <c r="B172" s="91" t="s">
        <v>151</v>
      </c>
      <c r="C172" s="92" t="n">
        <v>50</v>
      </c>
      <c r="D172" s="206" t="n">
        <v>426.8</v>
      </c>
      <c r="E172" s="74" t="n">
        <v>326.89</v>
      </c>
      <c r="F172" s="169"/>
      <c r="G172" s="172"/>
      <c r="H172" s="74" t="n">
        <v>3.97</v>
      </c>
      <c r="I172" s="74" t="n">
        <v>1</v>
      </c>
      <c r="J172" s="182" t="n">
        <f aca="false">K172/D172</f>
        <v>0.765909090909091</v>
      </c>
      <c r="K172" s="183" t="n">
        <f aca="false">L172+M172+E172</f>
        <v>326.89</v>
      </c>
      <c r="L172" s="183" t="n">
        <f aca="false">F172*1163</f>
        <v>0</v>
      </c>
      <c r="M172" s="184" t="n">
        <f aca="false">G172*9.5</f>
        <v>0</v>
      </c>
      <c r="O172" s="96"/>
    </row>
    <row r="173" customFormat="false" ht="15" hidden="false" customHeight="false" outlineLevel="0" collapsed="false">
      <c r="A173" s="162" t="n">
        <v>3</v>
      </c>
      <c r="B173" s="91" t="s">
        <v>152</v>
      </c>
      <c r="C173" s="92" t="n">
        <v>90</v>
      </c>
      <c r="D173" s="206" t="n">
        <v>761.3</v>
      </c>
      <c r="E173" s="74" t="n">
        <v>190.47</v>
      </c>
      <c r="F173" s="169"/>
      <c r="G173" s="172"/>
      <c r="H173" s="74" t="n">
        <v>6.05</v>
      </c>
      <c r="I173" s="169"/>
      <c r="J173" s="182" t="n">
        <f aca="false">K173/D173</f>
        <v>0.250190463680546</v>
      </c>
      <c r="K173" s="183" t="n">
        <f aca="false">L173+M173+E173</f>
        <v>190.47</v>
      </c>
      <c r="L173" s="184" t="n">
        <f aca="false">F173*1163</f>
        <v>0</v>
      </c>
      <c r="M173" s="184" t="n">
        <f aca="false">G173*9.5</f>
        <v>0</v>
      </c>
      <c r="O173" s="96"/>
    </row>
    <row r="174" customFormat="false" ht="15" hidden="false" customHeight="false" outlineLevel="0" collapsed="false">
      <c r="A174" s="162" t="n">
        <v>4</v>
      </c>
      <c r="B174" s="91" t="s">
        <v>153</v>
      </c>
      <c r="C174" s="92" t="n">
        <v>13</v>
      </c>
      <c r="D174" s="206" t="n">
        <v>273.5</v>
      </c>
      <c r="E174" s="74" t="n">
        <v>184.25</v>
      </c>
      <c r="F174" s="172"/>
      <c r="G174" s="172"/>
      <c r="H174" s="74" t="n">
        <v>9.18</v>
      </c>
      <c r="I174" s="172"/>
      <c r="J174" s="182" t="n">
        <f aca="false">K174/D174</f>
        <v>0.673674588665448</v>
      </c>
      <c r="K174" s="183" t="n">
        <f aca="false">L174+M174+E174</f>
        <v>184.25</v>
      </c>
      <c r="L174" s="184" t="n">
        <f aca="false">F174*1163</f>
        <v>0</v>
      </c>
      <c r="M174" s="184" t="n">
        <f aca="false">G174*9.5</f>
        <v>0</v>
      </c>
      <c r="O174" s="96"/>
    </row>
    <row r="175" customFormat="false" ht="23.85" hidden="false" customHeight="false" outlineLevel="0" collapsed="false">
      <c r="A175" s="162" t="n">
        <v>5</v>
      </c>
      <c r="B175" s="91" t="s">
        <v>154</v>
      </c>
      <c r="C175" s="92" t="n">
        <v>28</v>
      </c>
      <c r="D175" s="206" t="n">
        <v>150</v>
      </c>
      <c r="E175" s="74" t="n">
        <v>75.94</v>
      </c>
      <c r="F175" s="172"/>
      <c r="G175" s="172"/>
      <c r="H175" s="172"/>
      <c r="I175" s="172"/>
      <c r="J175" s="182" t="n">
        <f aca="false">K175/D175</f>
        <v>0.506266666666667</v>
      </c>
      <c r="K175" s="183" t="n">
        <f aca="false">L175+M175+E175</f>
        <v>75.94</v>
      </c>
      <c r="L175" s="184" t="n">
        <f aca="false">F175*1163</f>
        <v>0</v>
      </c>
      <c r="M175" s="184" t="n">
        <f aca="false">G175*9.5</f>
        <v>0</v>
      </c>
      <c r="O175" s="96"/>
    </row>
    <row r="176" customFormat="false" ht="15" hidden="false" customHeight="false" outlineLevel="0" collapsed="false">
      <c r="A176" s="162" t="n">
        <v>6</v>
      </c>
      <c r="B176" s="91" t="s">
        <v>155</v>
      </c>
      <c r="C176" s="92" t="n">
        <v>20</v>
      </c>
      <c r="D176" s="206" t="n">
        <v>417.57</v>
      </c>
      <c r="E176" s="74" t="n">
        <v>182.9</v>
      </c>
      <c r="F176" s="172"/>
      <c r="G176" s="169"/>
      <c r="H176" s="74" t="n">
        <v>5</v>
      </c>
      <c r="I176" s="172"/>
      <c r="J176" s="182" t="n">
        <f aca="false">K176/D176</f>
        <v>0.438010393466964</v>
      </c>
      <c r="K176" s="183" t="n">
        <f aca="false">L176+M176+E176</f>
        <v>182.9</v>
      </c>
      <c r="L176" s="184" t="n">
        <f aca="false">F176*1163</f>
        <v>0</v>
      </c>
      <c r="M176" s="184" t="n">
        <f aca="false">G176*9.5</f>
        <v>0</v>
      </c>
      <c r="O176" s="96"/>
    </row>
    <row r="177" customFormat="false" ht="15" hidden="false" customHeight="false" outlineLevel="0" collapsed="false">
      <c r="A177" s="162" t="n">
        <v>7</v>
      </c>
      <c r="B177" s="91" t="s">
        <v>156</v>
      </c>
      <c r="C177" s="92" t="n">
        <v>65</v>
      </c>
      <c r="D177" s="206" t="n">
        <v>1025.9</v>
      </c>
      <c r="E177" s="74" t="n">
        <v>601.27</v>
      </c>
      <c r="F177" s="172"/>
      <c r="G177" s="74"/>
      <c r="H177" s="74" t="n">
        <v>6.43</v>
      </c>
      <c r="I177" s="172"/>
      <c r="J177" s="182" t="n">
        <f aca="false">K177/D177</f>
        <v>0.586090262208792</v>
      </c>
      <c r="K177" s="183" t="n">
        <f aca="false">L177+M177+E177</f>
        <v>601.27</v>
      </c>
      <c r="L177" s="184" t="n">
        <f aca="false">F177*1163</f>
        <v>0</v>
      </c>
      <c r="M177" s="184" t="n">
        <f aca="false">G177*9.5</f>
        <v>0</v>
      </c>
      <c r="O177" s="96"/>
    </row>
    <row r="178" customFormat="false" ht="15" hidden="false" customHeight="false" outlineLevel="0" collapsed="false">
      <c r="A178" s="162" t="n">
        <v>8</v>
      </c>
      <c r="B178" s="91" t="s">
        <v>157</v>
      </c>
      <c r="C178" s="92" t="n">
        <v>52</v>
      </c>
      <c r="D178" s="206" t="n">
        <v>1060.2</v>
      </c>
      <c r="E178" s="74" t="n">
        <v>203.69</v>
      </c>
      <c r="F178" s="169"/>
      <c r="G178" s="172"/>
      <c r="H178" s="74" t="n">
        <v>6.97</v>
      </c>
      <c r="I178" s="172"/>
      <c r="J178" s="182" t="n">
        <f aca="false">K178/D178</f>
        <v>0.192124127523109</v>
      </c>
      <c r="K178" s="183" t="n">
        <f aca="false">L178+M178+E178</f>
        <v>203.69</v>
      </c>
      <c r="L178" s="184" t="n">
        <f aca="false">F178*1163</f>
        <v>0</v>
      </c>
      <c r="M178" s="184" t="n">
        <f aca="false">G178*9.5</f>
        <v>0</v>
      </c>
      <c r="O178" s="96"/>
    </row>
    <row r="179" customFormat="false" ht="15" hidden="false" customHeight="false" outlineLevel="0" collapsed="false">
      <c r="A179" s="162" t="n">
        <v>9</v>
      </c>
      <c r="B179" s="91" t="s">
        <v>158</v>
      </c>
      <c r="C179" s="92" t="n">
        <v>8</v>
      </c>
      <c r="D179" s="206" t="n">
        <v>285</v>
      </c>
      <c r="E179" s="74" t="n">
        <v>66.1</v>
      </c>
      <c r="F179" s="172"/>
      <c r="G179" s="169"/>
      <c r="H179" s="74" t="n">
        <v>22.87</v>
      </c>
      <c r="I179" s="172"/>
      <c r="J179" s="182" t="n">
        <f aca="false">K179/D179</f>
        <v>0.231929824561403</v>
      </c>
      <c r="K179" s="183" t="n">
        <f aca="false">L179+M179+E179</f>
        <v>66.1</v>
      </c>
      <c r="L179" s="184" t="n">
        <f aca="false">F179*1163</f>
        <v>0</v>
      </c>
      <c r="M179" s="184" t="n">
        <f aca="false">G179*9.5</f>
        <v>0</v>
      </c>
      <c r="O179" s="96"/>
    </row>
    <row r="180" customFormat="false" ht="15" hidden="false" customHeight="false" outlineLevel="0" collapsed="false">
      <c r="A180" s="162" t="n">
        <v>10</v>
      </c>
      <c r="B180" s="91" t="s">
        <v>159</v>
      </c>
      <c r="C180" s="92" t="n">
        <v>200</v>
      </c>
      <c r="D180" s="206" t="n">
        <v>1766.1</v>
      </c>
      <c r="E180" s="199" t="n">
        <v>215.38</v>
      </c>
      <c r="F180" s="74"/>
      <c r="G180" s="172"/>
      <c r="H180" s="74" t="n">
        <v>5.86</v>
      </c>
      <c r="I180" s="172"/>
      <c r="J180" s="182" t="n">
        <f aca="false">K180/D180</f>
        <v>0.121952324330446</v>
      </c>
      <c r="K180" s="183" t="n">
        <f aca="false">L180+M180+E180</f>
        <v>215.38</v>
      </c>
      <c r="L180" s="184" t="n">
        <f aca="false">F180*1163</f>
        <v>0</v>
      </c>
      <c r="M180" s="184" t="n">
        <f aca="false">G180*9.5</f>
        <v>0</v>
      </c>
      <c r="O180" s="96"/>
    </row>
    <row r="181" customFormat="false" ht="15" hidden="false" customHeight="false" outlineLevel="0" collapsed="false">
      <c r="A181" s="162" t="n">
        <v>11</v>
      </c>
      <c r="B181" s="91" t="s">
        <v>160</v>
      </c>
      <c r="C181" s="92" t="n">
        <v>20</v>
      </c>
      <c r="D181" s="206" t="n">
        <v>170.4</v>
      </c>
      <c r="E181" s="74" t="n">
        <v>72.11</v>
      </c>
      <c r="F181" s="172"/>
      <c r="G181" s="74"/>
      <c r="H181" s="172"/>
      <c r="I181" s="172"/>
      <c r="J181" s="182" t="n">
        <f aca="false">K181/D181</f>
        <v>0.423180751173709</v>
      </c>
      <c r="K181" s="183" t="n">
        <f aca="false">L181+M181+E181</f>
        <v>72.11</v>
      </c>
      <c r="L181" s="184" t="n">
        <f aca="false">F181*1163</f>
        <v>0</v>
      </c>
      <c r="M181" s="184" t="n">
        <f aca="false">G181*9.5</f>
        <v>0</v>
      </c>
      <c r="O181" s="96"/>
    </row>
    <row r="182" customFormat="false" ht="15" hidden="false" customHeight="false" outlineLevel="0" collapsed="false">
      <c r="A182" s="162" t="n">
        <v>12</v>
      </c>
      <c r="B182" s="91" t="s">
        <v>161</v>
      </c>
      <c r="C182" s="92" t="n">
        <v>500</v>
      </c>
      <c r="D182" s="206" t="n">
        <v>2129.3</v>
      </c>
      <c r="E182" s="74" t="n">
        <v>223.3</v>
      </c>
      <c r="F182" s="169"/>
      <c r="G182" s="172"/>
      <c r="H182" s="74" t="n">
        <v>14.88</v>
      </c>
      <c r="I182" s="172"/>
      <c r="J182" s="182" t="n">
        <f aca="false">K182/D182</f>
        <v>0.104870145118114</v>
      </c>
      <c r="K182" s="183" t="n">
        <f aca="false">L182+M182+E182</f>
        <v>223.3</v>
      </c>
      <c r="L182" s="184" t="n">
        <f aca="false">F182*1163</f>
        <v>0</v>
      </c>
      <c r="M182" s="184" t="n">
        <f aca="false">G182*9.5</f>
        <v>0</v>
      </c>
      <c r="O182" s="96"/>
    </row>
    <row r="183" customFormat="false" ht="15" hidden="false" customHeight="false" outlineLevel="0" collapsed="false">
      <c r="A183" s="162" t="n">
        <v>13</v>
      </c>
      <c r="B183" s="91" t="s">
        <v>162</v>
      </c>
      <c r="C183" s="92" t="n">
        <v>701</v>
      </c>
      <c r="D183" s="206" t="n">
        <v>2911</v>
      </c>
      <c r="E183" s="74" t="n">
        <v>280.78</v>
      </c>
      <c r="F183" s="74"/>
      <c r="G183" s="172"/>
      <c r="H183" s="74" t="n">
        <v>24.57</v>
      </c>
      <c r="I183" s="172"/>
      <c r="J183" s="182" t="n">
        <f aca="false">K183/D183</f>
        <v>0.0964548265200962</v>
      </c>
      <c r="K183" s="183" t="n">
        <f aca="false">L183+M183+E183</f>
        <v>280.78</v>
      </c>
      <c r="L183" s="184" t="n">
        <f aca="false">F183*1163</f>
        <v>0</v>
      </c>
      <c r="M183" s="184" t="n">
        <f aca="false">G183*9.5</f>
        <v>0</v>
      </c>
      <c r="O183" s="96"/>
    </row>
    <row r="184" customFormat="false" ht="23.85" hidden="false" customHeight="false" outlineLevel="0" collapsed="false">
      <c r="A184" s="162" t="n">
        <v>14</v>
      </c>
      <c r="B184" s="91" t="s">
        <v>163</v>
      </c>
      <c r="C184" s="92" t="n">
        <v>1151</v>
      </c>
      <c r="D184" s="206" t="n">
        <v>3136.7</v>
      </c>
      <c r="E184" s="74" t="n">
        <v>777.21</v>
      </c>
      <c r="F184" s="169"/>
      <c r="G184" s="172"/>
      <c r="H184" s="74" t="n">
        <v>33.03</v>
      </c>
      <c r="I184" s="172"/>
      <c r="J184" s="182" t="n">
        <f aca="false">K184/D184</f>
        <v>0.247779513501451</v>
      </c>
      <c r="K184" s="183" t="n">
        <f aca="false">L184+M184+E184</f>
        <v>777.21</v>
      </c>
      <c r="L184" s="184" t="n">
        <f aca="false">F184*1163</f>
        <v>0</v>
      </c>
      <c r="M184" s="184" t="n">
        <f aca="false">G184*9.5</f>
        <v>0</v>
      </c>
      <c r="O184" s="96"/>
    </row>
    <row r="185" customFormat="false" ht="15" hidden="false" customHeight="false" outlineLevel="0" collapsed="false">
      <c r="A185" s="162" t="n">
        <v>15</v>
      </c>
      <c r="B185" s="91" t="s">
        <v>164</v>
      </c>
      <c r="C185" s="92" t="n">
        <v>410</v>
      </c>
      <c r="D185" s="206" t="n">
        <v>1300.8</v>
      </c>
      <c r="E185" s="74" t="n">
        <v>244.75</v>
      </c>
      <c r="F185" s="74"/>
      <c r="G185" s="172"/>
      <c r="H185" s="74" t="n">
        <v>12.03</v>
      </c>
      <c r="I185" s="172"/>
      <c r="J185" s="182" t="n">
        <f aca="false">K185/D185</f>
        <v>0.18815344403444</v>
      </c>
      <c r="K185" s="183" t="n">
        <f aca="false">L185+M185+E185</f>
        <v>244.75</v>
      </c>
      <c r="L185" s="184" t="n">
        <f aca="false">F185*1163</f>
        <v>0</v>
      </c>
      <c r="M185" s="184" t="n">
        <f aca="false">G185*9.5</f>
        <v>0</v>
      </c>
      <c r="O185" s="96"/>
    </row>
    <row r="186" customFormat="false" ht="15" hidden="false" customHeight="false" outlineLevel="0" collapsed="false">
      <c r="A186" s="162" t="n">
        <v>16</v>
      </c>
      <c r="B186" s="91" t="s">
        <v>165</v>
      </c>
      <c r="C186" s="92" t="n">
        <v>10</v>
      </c>
      <c r="D186" s="206" t="n">
        <v>372.8</v>
      </c>
      <c r="E186" s="74" t="n">
        <v>57.57</v>
      </c>
      <c r="F186" s="172"/>
      <c r="G186" s="169"/>
      <c r="H186" s="151" t="n">
        <v>1</v>
      </c>
      <c r="I186" s="172"/>
      <c r="J186" s="182" t="n">
        <f aca="false">K186/D186</f>
        <v>0.154425965665236</v>
      </c>
      <c r="K186" s="183" t="n">
        <f aca="false">L186+M186+E186</f>
        <v>57.57</v>
      </c>
      <c r="L186" s="184" t="n">
        <f aca="false">F186*1163</f>
        <v>0</v>
      </c>
      <c r="M186" s="184" t="n">
        <f aca="false">G186*9.5</f>
        <v>0</v>
      </c>
      <c r="O186" s="96"/>
    </row>
    <row r="187" customFormat="false" ht="15" hidden="false" customHeight="false" outlineLevel="0" collapsed="false">
      <c r="A187" s="162" t="n">
        <v>17</v>
      </c>
      <c r="B187" s="91" t="s">
        <v>166</v>
      </c>
      <c r="C187" s="92" t="n">
        <v>6</v>
      </c>
      <c r="D187" s="206" t="n">
        <v>26</v>
      </c>
      <c r="E187" s="74" t="n">
        <v>8.96</v>
      </c>
      <c r="F187" s="172"/>
      <c r="G187" s="169"/>
      <c r="H187" s="172"/>
      <c r="I187" s="172"/>
      <c r="J187" s="182" t="n">
        <f aca="false">K187/D187</f>
        <v>0.344615384615385</v>
      </c>
      <c r="K187" s="183" t="n">
        <f aca="false">L187+M187+E187</f>
        <v>8.96</v>
      </c>
      <c r="L187" s="184" t="n">
        <f aca="false">F187*1163</f>
        <v>0</v>
      </c>
      <c r="M187" s="184" t="n">
        <f aca="false">G187*9.5</f>
        <v>0</v>
      </c>
      <c r="O187" s="96"/>
    </row>
    <row r="188" customFormat="false" ht="15" hidden="false" customHeight="false" outlineLevel="0" collapsed="false">
      <c r="A188" s="162" t="n">
        <v>18</v>
      </c>
      <c r="B188" s="91" t="s">
        <v>167</v>
      </c>
      <c r="C188" s="92" t="n">
        <v>64</v>
      </c>
      <c r="D188" s="206" t="n">
        <v>236.7</v>
      </c>
      <c r="E188" s="74" t="n">
        <v>462.32</v>
      </c>
      <c r="F188" s="172"/>
      <c r="G188" s="172"/>
      <c r="H188" s="74" t="n">
        <v>1.5</v>
      </c>
      <c r="I188" s="74" t="n">
        <v>1</v>
      </c>
      <c r="J188" s="182" t="n">
        <f aca="false">K188/D188</f>
        <v>1.95318969159273</v>
      </c>
      <c r="K188" s="183" t="n">
        <f aca="false">L188+M188+E188</f>
        <v>462.32</v>
      </c>
      <c r="L188" s="184" t="n">
        <f aca="false">F188*1163</f>
        <v>0</v>
      </c>
      <c r="M188" s="184" t="n">
        <f aca="false">G188*9.5</f>
        <v>0</v>
      </c>
      <c r="O188" s="96"/>
    </row>
    <row r="189" customFormat="false" ht="15" hidden="false" customHeight="false" outlineLevel="0" collapsed="false">
      <c r="A189" s="162" t="n">
        <v>19</v>
      </c>
      <c r="B189" s="91" t="s">
        <v>168</v>
      </c>
      <c r="C189" s="92" t="n">
        <v>64</v>
      </c>
      <c r="D189" s="206" t="n">
        <v>376.7</v>
      </c>
      <c r="E189" s="74" t="n">
        <v>325.52</v>
      </c>
      <c r="F189" s="172"/>
      <c r="G189" s="172"/>
      <c r="H189" s="74" t="n">
        <v>2</v>
      </c>
      <c r="I189" s="172"/>
      <c r="J189" s="182" t="n">
        <f aca="false">K189/D189</f>
        <v>0.864135917175471</v>
      </c>
      <c r="K189" s="183" t="n">
        <f aca="false">L189+M189+E189</f>
        <v>325.52</v>
      </c>
      <c r="L189" s="184" t="n">
        <f aca="false">F189*1163</f>
        <v>0</v>
      </c>
      <c r="M189" s="184" t="n">
        <f aca="false">G189*9.5</f>
        <v>0</v>
      </c>
      <c r="O189" s="96"/>
    </row>
    <row r="190" customFormat="false" ht="23.85" hidden="false" customHeight="false" outlineLevel="0" collapsed="false">
      <c r="A190" s="162" t="n">
        <v>20</v>
      </c>
      <c r="B190" s="91" t="s">
        <v>169</v>
      </c>
      <c r="C190" s="92" t="n">
        <v>90</v>
      </c>
      <c r="D190" s="206" t="n">
        <v>143.2</v>
      </c>
      <c r="E190" s="74" t="n">
        <v>184.11</v>
      </c>
      <c r="F190" s="172"/>
      <c r="G190" s="172"/>
      <c r="H190" s="74" t="n">
        <v>3</v>
      </c>
      <c r="I190" s="169"/>
      <c r="J190" s="182" t="n">
        <f aca="false">K190/D190</f>
        <v>1.2856843575419</v>
      </c>
      <c r="K190" s="183" t="n">
        <f aca="false">L190+M190+E190</f>
        <v>184.11</v>
      </c>
      <c r="L190" s="184" t="n">
        <f aca="false">F190*1163</f>
        <v>0</v>
      </c>
      <c r="M190" s="184" t="n">
        <f aca="false">G190*9.5</f>
        <v>0</v>
      </c>
      <c r="O190" s="96"/>
    </row>
    <row r="191" customFormat="false" ht="23.85" hidden="false" customHeight="false" outlineLevel="0" collapsed="false">
      <c r="A191" s="162" t="n">
        <v>21</v>
      </c>
      <c r="B191" s="91" t="s">
        <v>170</v>
      </c>
      <c r="C191" s="92" t="n">
        <v>11</v>
      </c>
      <c r="D191" s="206" t="n">
        <v>600.23</v>
      </c>
      <c r="E191" s="74" t="n">
        <v>615.59</v>
      </c>
      <c r="F191" s="172"/>
      <c r="G191" s="172"/>
      <c r="H191" s="169"/>
      <c r="I191" s="172"/>
      <c r="J191" s="182" t="n">
        <f aca="false">K191/D191</f>
        <v>1.025590190427</v>
      </c>
      <c r="K191" s="183" t="n">
        <f aca="false">L191+M191+E191</f>
        <v>615.59</v>
      </c>
      <c r="L191" s="184" t="n">
        <f aca="false">F191*1163</f>
        <v>0</v>
      </c>
      <c r="M191" s="184" t="n">
        <f aca="false">G191*9.5</f>
        <v>0</v>
      </c>
      <c r="O191" s="96"/>
    </row>
    <row r="192" customFormat="false" ht="15" hidden="false" customHeight="false" outlineLevel="0" collapsed="false">
      <c r="A192" s="162" t="n">
        <v>22</v>
      </c>
      <c r="B192" s="91" t="s">
        <v>171</v>
      </c>
      <c r="C192" s="92" t="n">
        <v>50</v>
      </c>
      <c r="D192" s="206" t="n">
        <v>45</v>
      </c>
      <c r="E192" s="74" t="n">
        <v>8.94</v>
      </c>
      <c r="F192" s="172"/>
      <c r="G192" s="172"/>
      <c r="H192" s="172"/>
      <c r="I192" s="172"/>
      <c r="J192" s="182" t="n">
        <f aca="false">K192/D192</f>
        <v>0.198666666666667</v>
      </c>
      <c r="K192" s="183" t="n">
        <f aca="false">L192+M192+E192</f>
        <v>8.94</v>
      </c>
      <c r="L192" s="184" t="n">
        <f aca="false">F192*1163</f>
        <v>0</v>
      </c>
      <c r="M192" s="184" t="n">
        <f aca="false">G192*9.5</f>
        <v>0</v>
      </c>
      <c r="O192" s="96"/>
    </row>
    <row r="193" customFormat="false" ht="15" hidden="false" customHeight="false" outlineLevel="0" collapsed="false">
      <c r="A193" s="162" t="n">
        <v>23</v>
      </c>
      <c r="B193" s="91" t="s">
        <v>172</v>
      </c>
      <c r="C193" s="92" t="n">
        <v>63</v>
      </c>
      <c r="D193" s="206" t="n">
        <v>198.3</v>
      </c>
      <c r="E193" s="74" t="n">
        <v>94.29</v>
      </c>
      <c r="F193" s="172"/>
      <c r="G193" s="172"/>
      <c r="H193" s="74" t="n">
        <v>1</v>
      </c>
      <c r="I193" s="172"/>
      <c r="J193" s="182" t="n">
        <f aca="false">K193/D193</f>
        <v>0.475491679273828</v>
      </c>
      <c r="K193" s="183" t="n">
        <f aca="false">L193+M193+E193</f>
        <v>94.29</v>
      </c>
      <c r="L193" s="184" t="n">
        <f aca="false">F193*1163</f>
        <v>0</v>
      </c>
      <c r="M193" s="184" t="n">
        <f aca="false">G193*9.5</f>
        <v>0</v>
      </c>
      <c r="O193" s="96"/>
    </row>
    <row r="194" customFormat="false" ht="15" hidden="false" customHeight="false" outlineLevel="0" collapsed="false">
      <c r="A194" s="162" t="n">
        <v>24</v>
      </c>
      <c r="B194" s="91" t="s">
        <v>173</v>
      </c>
      <c r="C194" s="92" t="n">
        <v>47</v>
      </c>
      <c r="D194" s="206" t="n">
        <v>194.4</v>
      </c>
      <c r="E194" s="74" t="n">
        <v>125.01</v>
      </c>
      <c r="F194" s="172"/>
      <c r="G194" s="172"/>
      <c r="H194" s="74" t="n">
        <v>2.11</v>
      </c>
      <c r="I194" s="172"/>
      <c r="J194" s="182" t="n">
        <f aca="false">K194/D194</f>
        <v>0.643055555555556</v>
      </c>
      <c r="K194" s="183" t="n">
        <f aca="false">L194+M194+E194</f>
        <v>125.01</v>
      </c>
      <c r="L194" s="184" t="n">
        <f aca="false">F194*1163</f>
        <v>0</v>
      </c>
      <c r="M194" s="184" t="n">
        <f aca="false">G194*9.5</f>
        <v>0</v>
      </c>
      <c r="O194" s="96"/>
    </row>
    <row r="195" customFormat="false" ht="15" hidden="false" customHeight="false" outlineLevel="0" collapsed="false">
      <c r="A195" s="162" t="n">
        <v>25</v>
      </c>
      <c r="B195" s="91" t="s">
        <v>174</v>
      </c>
      <c r="C195" s="92" t="n">
        <v>20</v>
      </c>
      <c r="D195" s="206" t="n">
        <v>372.8</v>
      </c>
      <c r="E195" s="74" t="n">
        <v>9.84</v>
      </c>
      <c r="F195" s="172"/>
      <c r="G195" s="172"/>
      <c r="H195" s="172"/>
      <c r="I195" s="172"/>
      <c r="J195" s="182" t="n">
        <f aca="false">K195/D195</f>
        <v>0.0263948497854077</v>
      </c>
      <c r="K195" s="183" t="n">
        <f aca="false">L195+M195+E195</f>
        <v>9.84</v>
      </c>
      <c r="L195" s="184" t="n">
        <f aca="false">F195*1163</f>
        <v>0</v>
      </c>
      <c r="M195" s="184" t="n">
        <f aca="false">G195*9.5</f>
        <v>0</v>
      </c>
      <c r="O195" s="96"/>
    </row>
    <row r="196" customFormat="false" ht="23.85" hidden="false" customHeight="false" outlineLevel="0" collapsed="false">
      <c r="A196" s="162" t="n">
        <v>26</v>
      </c>
      <c r="B196" s="91" t="s">
        <v>175</v>
      </c>
      <c r="C196" s="92" t="n">
        <v>127</v>
      </c>
      <c r="D196" s="206" t="n">
        <v>422</v>
      </c>
      <c r="E196" s="74" t="n">
        <v>372.87</v>
      </c>
      <c r="F196" s="172"/>
      <c r="G196" s="172"/>
      <c r="H196" s="74" t="n">
        <v>6.05</v>
      </c>
      <c r="I196" s="172"/>
      <c r="J196" s="182" t="n">
        <f aca="false">K196/D196</f>
        <v>0.883578199052133</v>
      </c>
      <c r="K196" s="183" t="n">
        <f aca="false">L196+M196+E196</f>
        <v>372.87</v>
      </c>
      <c r="L196" s="184" t="n">
        <f aca="false">F196*1163</f>
        <v>0</v>
      </c>
      <c r="M196" s="184" t="n">
        <f aca="false">G196*9.5</f>
        <v>0</v>
      </c>
      <c r="O196" s="96"/>
    </row>
    <row r="197" customFormat="false" ht="15" hidden="false" customHeight="false" outlineLevel="0" collapsed="false">
      <c r="A197" s="162" t="n">
        <v>27</v>
      </c>
      <c r="B197" s="91" t="s">
        <v>176</v>
      </c>
      <c r="C197" s="92" t="n">
        <v>20</v>
      </c>
      <c r="D197" s="206" t="n">
        <v>987</v>
      </c>
      <c r="E197" s="74" t="n">
        <v>409.99</v>
      </c>
      <c r="F197" s="172"/>
      <c r="G197" s="172"/>
      <c r="H197" s="74" t="n">
        <v>2</v>
      </c>
      <c r="I197" s="172"/>
      <c r="J197" s="182" t="n">
        <f aca="false">K197/D197</f>
        <v>0.415390070921986</v>
      </c>
      <c r="K197" s="183" t="n">
        <f aca="false">L197+M197+E197</f>
        <v>409.99</v>
      </c>
      <c r="L197" s="184" t="n">
        <f aca="false">F197*1163</f>
        <v>0</v>
      </c>
      <c r="M197" s="184" t="n">
        <f aca="false">G197*9.5</f>
        <v>0</v>
      </c>
      <c r="O197" s="96"/>
    </row>
    <row r="198" customFormat="false" ht="23.85" hidden="false" customHeight="false" outlineLevel="0" collapsed="false">
      <c r="A198" s="162" t="n">
        <v>28</v>
      </c>
      <c r="B198" s="91" t="s">
        <v>177</v>
      </c>
      <c r="C198" s="92" t="n">
        <v>114</v>
      </c>
      <c r="D198" s="206" t="n">
        <v>471.9</v>
      </c>
      <c r="E198" s="74" t="n">
        <v>200.94</v>
      </c>
      <c r="F198" s="172"/>
      <c r="G198" s="172"/>
      <c r="H198" s="74" t="n">
        <v>3.11</v>
      </c>
      <c r="I198" s="74" t="n">
        <v>2</v>
      </c>
      <c r="J198" s="182" t="n">
        <f aca="false">K198/D198</f>
        <v>0.42581055308328</v>
      </c>
      <c r="K198" s="183" t="n">
        <f aca="false">L198+M198+E198</f>
        <v>200.94</v>
      </c>
      <c r="L198" s="184" t="n">
        <f aca="false">F198*1163</f>
        <v>0</v>
      </c>
      <c r="M198" s="184" t="n">
        <f aca="false">G198*9.5</f>
        <v>0</v>
      </c>
      <c r="O198" s="96"/>
    </row>
    <row r="199" customFormat="false" ht="15" hidden="false" customHeight="false" outlineLevel="0" collapsed="false">
      <c r="A199" s="162" t="n">
        <v>29</v>
      </c>
      <c r="B199" s="91" t="s">
        <v>178</v>
      </c>
      <c r="C199" s="92" t="n">
        <v>62</v>
      </c>
      <c r="D199" s="206" t="n">
        <v>154.2</v>
      </c>
      <c r="E199" s="74" t="n">
        <v>14.05</v>
      </c>
      <c r="F199" s="172"/>
      <c r="G199" s="172"/>
      <c r="H199" s="74" t="n">
        <v>2.11</v>
      </c>
      <c r="I199" s="172"/>
      <c r="J199" s="182" t="n">
        <f aca="false">K199/D199</f>
        <v>0.0911154345006485</v>
      </c>
      <c r="K199" s="183" t="n">
        <f aca="false">L199+M199+E199</f>
        <v>14.05</v>
      </c>
      <c r="L199" s="184" t="n">
        <f aca="false">F199*1163</f>
        <v>0</v>
      </c>
      <c r="M199" s="184" t="n">
        <f aca="false">G199*9.5</f>
        <v>0</v>
      </c>
      <c r="O199" s="96"/>
    </row>
    <row r="200" customFormat="false" ht="15" hidden="false" customHeight="false" outlineLevel="0" collapsed="false">
      <c r="A200" s="162" t="n">
        <v>30</v>
      </c>
      <c r="B200" s="91" t="s">
        <v>179</v>
      </c>
      <c r="C200" s="92" t="n">
        <v>32</v>
      </c>
      <c r="D200" s="206" t="n">
        <v>84.5</v>
      </c>
      <c r="E200" s="74" t="n">
        <v>39.15</v>
      </c>
      <c r="F200" s="172"/>
      <c r="G200" s="172"/>
      <c r="H200" s="74" t="n">
        <v>1</v>
      </c>
      <c r="I200" s="74"/>
      <c r="J200" s="182" t="n">
        <f aca="false">K200/D200</f>
        <v>0.463313609467456</v>
      </c>
      <c r="K200" s="183" t="n">
        <f aca="false">L200+M200+E200</f>
        <v>39.15</v>
      </c>
      <c r="L200" s="184" t="n">
        <f aca="false">F200*1163</f>
        <v>0</v>
      </c>
      <c r="M200" s="184" t="n">
        <f aca="false">G200*9.5</f>
        <v>0</v>
      </c>
      <c r="O200" s="96"/>
    </row>
    <row r="201" customFormat="false" ht="15" hidden="false" customHeight="false" outlineLevel="0" collapsed="false">
      <c r="A201" s="162" t="n">
        <v>31</v>
      </c>
      <c r="B201" s="91" t="s">
        <v>180</v>
      </c>
      <c r="C201" s="92" t="n">
        <v>15</v>
      </c>
      <c r="D201" s="206" t="n">
        <v>277</v>
      </c>
      <c r="E201" s="74" t="n">
        <v>47.66</v>
      </c>
      <c r="F201" s="172"/>
      <c r="G201" s="172"/>
      <c r="H201" s="172"/>
      <c r="I201" s="172"/>
      <c r="J201" s="182" t="n">
        <f aca="false">K201/D201</f>
        <v>0.172057761732852</v>
      </c>
      <c r="K201" s="183" t="n">
        <f aca="false">L201+M201+E201</f>
        <v>47.66</v>
      </c>
      <c r="L201" s="184" t="n">
        <f aca="false">F201*1163</f>
        <v>0</v>
      </c>
      <c r="M201" s="184" t="n">
        <f aca="false">G201*9.5</f>
        <v>0</v>
      </c>
      <c r="O201" s="96"/>
    </row>
    <row r="202" customFormat="false" ht="15" hidden="false" customHeight="false" outlineLevel="0" collapsed="false">
      <c r="A202" s="162" t="n">
        <v>32</v>
      </c>
      <c r="B202" s="91" t="s">
        <v>181</v>
      </c>
      <c r="C202" s="92" t="n">
        <v>55</v>
      </c>
      <c r="D202" s="206" t="n">
        <v>56</v>
      </c>
      <c r="E202" s="74" t="n">
        <v>15.11</v>
      </c>
      <c r="F202" s="172"/>
      <c r="G202" s="172"/>
      <c r="H202" s="172"/>
      <c r="I202" s="172"/>
      <c r="J202" s="182" t="n">
        <f aca="false">K202/D202</f>
        <v>0.269821428571429</v>
      </c>
      <c r="K202" s="183" t="n">
        <f aca="false">L202+M202+E202</f>
        <v>15.11</v>
      </c>
      <c r="L202" s="184" t="n">
        <f aca="false">F202*1163</f>
        <v>0</v>
      </c>
      <c r="M202" s="184" t="n">
        <f aca="false">G202*9.5</f>
        <v>0</v>
      </c>
      <c r="O202" s="96"/>
    </row>
    <row r="203" customFormat="false" ht="15" hidden="false" customHeight="false" outlineLevel="0" collapsed="false">
      <c r="A203" s="162" t="n">
        <v>33</v>
      </c>
      <c r="B203" s="91" t="s">
        <v>182</v>
      </c>
      <c r="C203" s="92" t="n">
        <v>57</v>
      </c>
      <c r="D203" s="206" t="n">
        <v>240.1</v>
      </c>
      <c r="E203" s="74" t="n">
        <v>17.84</v>
      </c>
      <c r="F203" s="172"/>
      <c r="G203" s="172"/>
      <c r="H203" s="74"/>
      <c r="I203" s="172"/>
      <c r="J203" s="182" t="n">
        <f aca="false">K203/D203</f>
        <v>0.0743023740108288</v>
      </c>
      <c r="K203" s="183" t="n">
        <f aca="false">L203+M203+E203</f>
        <v>17.84</v>
      </c>
      <c r="L203" s="184" t="n">
        <f aca="false">F203*1163</f>
        <v>0</v>
      </c>
      <c r="M203" s="184" t="n">
        <f aca="false">G203*9.5</f>
        <v>0</v>
      </c>
      <c r="O203" s="96"/>
    </row>
    <row r="204" customFormat="false" ht="15" hidden="false" customHeight="false" outlineLevel="0" collapsed="false">
      <c r="A204" s="162" t="n">
        <v>34</v>
      </c>
      <c r="B204" s="91" t="s">
        <v>183</v>
      </c>
      <c r="C204" s="92" t="n">
        <v>9</v>
      </c>
      <c r="D204" s="206" t="n">
        <v>131.83</v>
      </c>
      <c r="E204" s="74" t="n">
        <v>28.09</v>
      </c>
      <c r="F204" s="172"/>
      <c r="G204" s="172"/>
      <c r="H204" s="172"/>
      <c r="I204" s="172"/>
      <c r="J204" s="182" t="n">
        <f aca="false">K204/D204</f>
        <v>0.213077448228779</v>
      </c>
      <c r="K204" s="183" t="n">
        <f aca="false">L204+M204+E204</f>
        <v>28.09</v>
      </c>
      <c r="L204" s="184" t="n">
        <f aca="false">F204*1163</f>
        <v>0</v>
      </c>
      <c r="M204" s="184" t="n">
        <f aca="false">G204*9.5</f>
        <v>0</v>
      </c>
      <c r="O204" s="96"/>
    </row>
    <row r="205" customFormat="false" ht="15" hidden="false" customHeight="false" outlineLevel="0" collapsed="false">
      <c r="A205" s="162" t="n">
        <v>35</v>
      </c>
      <c r="B205" s="91" t="s">
        <v>184</v>
      </c>
      <c r="C205" s="92" t="n">
        <v>7</v>
      </c>
      <c r="D205" s="206" t="n">
        <v>372.6</v>
      </c>
      <c r="E205" s="74" t="n">
        <v>41.69</v>
      </c>
      <c r="F205" s="172"/>
      <c r="G205" s="172"/>
      <c r="H205" s="169"/>
      <c r="I205" s="172"/>
      <c r="J205" s="182" t="n">
        <f aca="false">K205/D205</f>
        <v>0.111889425657542</v>
      </c>
      <c r="K205" s="183" t="n">
        <f aca="false">L205+M205+E205</f>
        <v>41.69</v>
      </c>
      <c r="L205" s="184" t="n">
        <f aca="false">F205*1163</f>
        <v>0</v>
      </c>
      <c r="M205" s="184" t="n">
        <f aca="false">G205*9.5</f>
        <v>0</v>
      </c>
      <c r="O205" s="96"/>
    </row>
    <row r="206" customFormat="false" ht="15" hidden="false" customHeight="false" outlineLevel="0" collapsed="false">
      <c r="A206" s="162" t="n">
        <v>36</v>
      </c>
      <c r="B206" s="91" t="s">
        <v>185</v>
      </c>
      <c r="C206" s="92" t="n">
        <v>45</v>
      </c>
      <c r="D206" s="206" t="n">
        <v>140</v>
      </c>
      <c r="E206" s="74" t="n">
        <v>0</v>
      </c>
      <c r="F206" s="172"/>
      <c r="G206" s="172"/>
      <c r="H206" s="172"/>
      <c r="I206" s="172"/>
      <c r="J206" s="182" t="n">
        <f aca="false">K206/D206</f>
        <v>0</v>
      </c>
      <c r="K206" s="183" t="n">
        <f aca="false">L206+M206+E206</f>
        <v>0</v>
      </c>
      <c r="L206" s="184" t="n">
        <f aca="false">F206*1163</f>
        <v>0</v>
      </c>
      <c r="M206" s="184" t="n">
        <f aca="false">G206*9.5</f>
        <v>0</v>
      </c>
      <c r="O206" s="96"/>
    </row>
    <row r="207" customFormat="false" ht="15" hidden="false" customHeight="false" outlineLevel="0" collapsed="false">
      <c r="A207" s="173"/>
      <c r="B207" s="174" t="s">
        <v>186</v>
      </c>
      <c r="C207" s="175" t="n">
        <f aca="false">SUM(C171:C206)</f>
        <v>4326</v>
      </c>
      <c r="D207" s="175" t="n">
        <f aca="false">SUM(D171:D206)</f>
        <v>21839.93</v>
      </c>
      <c r="E207" s="176" t="n">
        <f aca="false">SUM(E171:E206)</f>
        <v>6780.58</v>
      </c>
      <c r="F207" s="176" t="n">
        <f aca="false">SUM(F171:F206)</f>
        <v>0</v>
      </c>
      <c r="G207" s="176" t="n">
        <f aca="false">SUM(G171:G206)</f>
        <v>0</v>
      </c>
      <c r="H207" s="176" t="n">
        <f aca="false">SUM(H171:H206)</f>
        <v>175.72</v>
      </c>
      <c r="I207" s="176" t="n">
        <f aca="false">SUM(I171:I206)</f>
        <v>4</v>
      </c>
      <c r="J207" s="178"/>
      <c r="K207" s="178"/>
      <c r="L207" s="178"/>
      <c r="M207" s="178"/>
      <c r="O207" s="96"/>
    </row>
    <row r="208" customFormat="false" ht="15" hidden="false" customHeight="false" outlineLevel="0" collapsed="false">
      <c r="A208" s="173"/>
      <c r="B208" s="174" t="s">
        <v>187</v>
      </c>
      <c r="C208" s="175"/>
      <c r="D208" s="175"/>
      <c r="E208" s="176"/>
      <c r="F208" s="176"/>
      <c r="G208" s="176"/>
      <c r="H208" s="176"/>
      <c r="I208" s="176"/>
      <c r="J208" s="179" t="n">
        <f aca="false">SUM(J171:J206)/36</f>
        <v>0.427134262347968</v>
      </c>
      <c r="K208" s="178"/>
      <c r="L208" s="178"/>
      <c r="M208" s="178"/>
      <c r="O208" s="96"/>
    </row>
    <row r="209" customFormat="false" ht="15" hidden="false" customHeight="false" outlineLevel="0" collapsed="false">
      <c r="A209" s="125"/>
      <c r="B209" s="125"/>
      <c r="C209" s="125"/>
      <c r="D209" s="125"/>
      <c r="E209" s="124"/>
      <c r="F209" s="124"/>
      <c r="G209" s="124"/>
      <c r="H209" s="124"/>
      <c r="I209" s="124"/>
      <c r="J209" s="124"/>
      <c r="K209" s="124"/>
      <c r="L209" s="124"/>
      <c r="M209" s="124"/>
      <c r="O209" s="96"/>
    </row>
    <row r="210" customFormat="false" ht="15" hidden="false" customHeight="false" outlineLevel="0" collapsed="false">
      <c r="A210" s="125"/>
      <c r="B210" s="125"/>
      <c r="C210" s="125"/>
      <c r="D210" s="125"/>
      <c r="E210" s="124"/>
      <c r="F210" s="124"/>
      <c r="G210" s="124"/>
      <c r="H210" s="124"/>
      <c r="I210" s="124"/>
      <c r="J210" s="124"/>
      <c r="K210" s="124"/>
      <c r="L210" s="124"/>
      <c r="M210" s="124"/>
      <c r="O210" s="96"/>
    </row>
    <row r="211" customFormat="false" ht="13.5" hidden="false" customHeight="true" outlineLevel="0" collapsed="false">
      <c r="A211" s="126" t="s">
        <v>1</v>
      </c>
      <c r="B211" s="127" t="s">
        <v>2</v>
      </c>
      <c r="C211" s="127" t="s">
        <v>3</v>
      </c>
      <c r="D211" s="127" t="s">
        <v>4</v>
      </c>
      <c r="E211" s="126" t="s">
        <v>5</v>
      </c>
      <c r="F211" s="126"/>
      <c r="G211" s="126"/>
      <c r="H211" s="126"/>
      <c r="I211" s="126"/>
      <c r="J211" s="127" t="s">
        <v>6</v>
      </c>
      <c r="K211" s="127" t="s">
        <v>7</v>
      </c>
      <c r="L211" s="127"/>
      <c r="M211" s="127"/>
      <c r="O211" s="96"/>
    </row>
    <row r="212" customFormat="false" ht="48" hidden="false" customHeight="true" outlineLevel="0" collapsed="false">
      <c r="A212" s="126"/>
      <c r="B212" s="127"/>
      <c r="C212" s="127"/>
      <c r="D212" s="127"/>
      <c r="E212" s="126" t="s">
        <v>8</v>
      </c>
      <c r="F212" s="126" t="s">
        <v>9</v>
      </c>
      <c r="G212" s="126" t="s">
        <v>10</v>
      </c>
      <c r="H212" s="126" t="s">
        <v>11</v>
      </c>
      <c r="I212" s="126" t="s">
        <v>12</v>
      </c>
      <c r="J212" s="127"/>
      <c r="K212" s="127" t="s">
        <v>13</v>
      </c>
      <c r="L212" s="127" t="s">
        <v>14</v>
      </c>
      <c r="M212" s="127" t="s">
        <v>15</v>
      </c>
      <c r="O212" s="96"/>
    </row>
    <row r="213" customFormat="false" ht="15" hidden="false" customHeight="false" outlineLevel="0" collapsed="false">
      <c r="A213" s="161" t="s">
        <v>188</v>
      </c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O213" s="96"/>
    </row>
    <row r="214" customFormat="false" ht="15" hidden="false" customHeight="false" outlineLevel="0" collapsed="false">
      <c r="A214" s="180" t="n">
        <v>1</v>
      </c>
      <c r="B214" s="186" t="s">
        <v>189</v>
      </c>
      <c r="C214" s="187" t="n">
        <v>61</v>
      </c>
      <c r="D214" s="208" t="n">
        <v>861</v>
      </c>
      <c r="E214" s="74" t="n">
        <v>1048.12</v>
      </c>
      <c r="F214" s="169"/>
      <c r="G214" s="169"/>
      <c r="H214" s="74" t="n">
        <v>2.11</v>
      </c>
      <c r="I214" s="169"/>
      <c r="J214" s="188" t="n">
        <f aca="false">K214/D214</f>
        <v>1.21732868757259</v>
      </c>
      <c r="K214" s="189" t="n">
        <f aca="false">L214+M214+E214</f>
        <v>1048.12</v>
      </c>
      <c r="L214" s="189" t="n">
        <f aca="false">F214*1163</f>
        <v>0</v>
      </c>
      <c r="M214" s="189" t="n">
        <f aca="false">G214*9.5</f>
        <v>0</v>
      </c>
      <c r="O214" s="96"/>
    </row>
    <row r="215" customFormat="false" ht="15" hidden="false" customHeight="false" outlineLevel="0" collapsed="false">
      <c r="A215" s="162" t="n">
        <v>2</v>
      </c>
      <c r="B215" s="186" t="s">
        <v>190</v>
      </c>
      <c r="C215" s="187" t="n">
        <v>193</v>
      </c>
      <c r="D215" s="208" t="n">
        <v>1427.58</v>
      </c>
      <c r="E215" s="74" t="n">
        <v>1777.61</v>
      </c>
      <c r="F215" s="169"/>
      <c r="G215" s="209" t="n">
        <v>3.19</v>
      </c>
      <c r="H215" s="74" t="n">
        <v>22.13</v>
      </c>
      <c r="I215" s="74" t="n">
        <v>3.19</v>
      </c>
      <c r="J215" s="188" t="n">
        <f aca="false">K215/D215</f>
        <v>1.26641939506017</v>
      </c>
      <c r="K215" s="189" t="n">
        <f aca="false">L215+M215+E215</f>
        <v>1807.915</v>
      </c>
      <c r="L215" s="189" t="n">
        <f aca="false">F215*1163</f>
        <v>0</v>
      </c>
      <c r="M215" s="189" t="n">
        <f aca="false">G215*9.5</f>
        <v>30.305</v>
      </c>
      <c r="O215" s="96"/>
    </row>
    <row r="216" customFormat="false" ht="15" hidden="false" customHeight="false" outlineLevel="0" collapsed="false">
      <c r="A216" s="162" t="n">
        <v>3</v>
      </c>
      <c r="B216" s="186" t="s">
        <v>191</v>
      </c>
      <c r="C216" s="187" t="n">
        <v>1000</v>
      </c>
      <c r="D216" s="208" t="n">
        <v>2559.06</v>
      </c>
      <c r="E216" s="74" t="n">
        <v>2797.97</v>
      </c>
      <c r="F216" s="74" t="n">
        <v>13.46</v>
      </c>
      <c r="G216" s="190"/>
      <c r="H216" s="74" t="n">
        <v>864.42</v>
      </c>
      <c r="I216" s="190"/>
      <c r="J216" s="188" t="n">
        <f aca="false">K216/D216</f>
        <v>7.21044055239033</v>
      </c>
      <c r="K216" s="189" t="n">
        <f aca="false">L216+M216+E216</f>
        <v>18451.95</v>
      </c>
      <c r="L216" s="189" t="n">
        <f aca="false">F216*1163</f>
        <v>15653.98</v>
      </c>
      <c r="M216" s="189" t="n">
        <f aca="false">G216*9.5</f>
        <v>0</v>
      </c>
      <c r="O216" s="96"/>
    </row>
    <row r="217" customFormat="false" ht="15" hidden="false" customHeight="false" outlineLevel="0" collapsed="false">
      <c r="A217" s="180" t="n">
        <v>4</v>
      </c>
      <c r="B217" s="186" t="s">
        <v>192</v>
      </c>
      <c r="C217" s="187" t="n">
        <v>60</v>
      </c>
      <c r="D217" s="208" t="n">
        <v>217</v>
      </c>
      <c r="E217" s="74" t="n">
        <v>101.44</v>
      </c>
      <c r="F217" s="169"/>
      <c r="G217" s="190"/>
      <c r="H217" s="74" t="n">
        <v>1</v>
      </c>
      <c r="I217" s="169"/>
      <c r="J217" s="188" t="n">
        <f aca="false">K217/D217</f>
        <v>0.467465437788018</v>
      </c>
      <c r="K217" s="189" t="n">
        <f aca="false">L217+M217+E217</f>
        <v>101.44</v>
      </c>
      <c r="L217" s="189" t="n">
        <f aca="false">F217*1163</f>
        <v>0</v>
      </c>
      <c r="M217" s="189" t="n">
        <f aca="false">G217*9.5</f>
        <v>0</v>
      </c>
      <c r="O217" s="96"/>
    </row>
    <row r="218" customFormat="false" ht="15" hidden="false" customHeight="false" outlineLevel="0" collapsed="false">
      <c r="A218" s="162" t="n">
        <v>5</v>
      </c>
      <c r="B218" s="186" t="s">
        <v>193</v>
      </c>
      <c r="C218" s="187" t="n">
        <v>280</v>
      </c>
      <c r="D218" s="208" t="n">
        <v>1318.3</v>
      </c>
      <c r="E218" s="74" t="n">
        <v>1661.97</v>
      </c>
      <c r="F218" s="190"/>
      <c r="G218" s="190"/>
      <c r="H218" s="74" t="n">
        <v>39.52</v>
      </c>
      <c r="I218" s="190"/>
      <c r="J218" s="188" t="n">
        <f aca="false">K218/D218</f>
        <v>1.26069180004551</v>
      </c>
      <c r="K218" s="189" t="n">
        <f aca="false">L218+M218+E218</f>
        <v>1661.97</v>
      </c>
      <c r="L218" s="189" t="n">
        <f aca="false">F218*1163</f>
        <v>0</v>
      </c>
      <c r="M218" s="189" t="n">
        <f aca="false">G218*9.5</f>
        <v>0</v>
      </c>
      <c r="O218" s="96"/>
    </row>
    <row r="219" customFormat="false" ht="15" hidden="false" customHeight="false" outlineLevel="0" collapsed="false">
      <c r="A219" s="162" t="n">
        <v>6</v>
      </c>
      <c r="B219" s="186" t="s">
        <v>194</v>
      </c>
      <c r="C219" s="187"/>
      <c r="D219" s="208" t="n">
        <v>121.6</v>
      </c>
      <c r="E219" s="74"/>
      <c r="F219" s="169"/>
      <c r="G219" s="190"/>
      <c r="H219" s="169"/>
      <c r="I219" s="169"/>
      <c r="J219" s="188" t="n">
        <f aca="false">K219/D219</f>
        <v>0</v>
      </c>
      <c r="K219" s="189" t="n">
        <f aca="false">L219+M219+E219</f>
        <v>0</v>
      </c>
      <c r="L219" s="189" t="n">
        <f aca="false">F219*1163</f>
        <v>0</v>
      </c>
      <c r="M219" s="189" t="n">
        <f aca="false">G219*9.5</f>
        <v>0</v>
      </c>
      <c r="O219" s="96"/>
    </row>
    <row r="220" customFormat="false" ht="15" hidden="false" customHeight="false" outlineLevel="0" collapsed="false">
      <c r="A220" s="180" t="n">
        <v>7</v>
      </c>
      <c r="B220" s="186" t="s">
        <v>195</v>
      </c>
      <c r="C220" s="187" t="n">
        <v>80</v>
      </c>
      <c r="D220" s="208" t="n">
        <v>213.7</v>
      </c>
      <c r="E220" s="74" t="n">
        <v>8.19</v>
      </c>
      <c r="F220" s="169"/>
      <c r="G220" s="190"/>
      <c r="H220" s="74" t="n">
        <v>2.87</v>
      </c>
      <c r="I220" s="74"/>
      <c r="J220" s="188" t="n">
        <f aca="false">K220/D220</f>
        <v>0.0383247543284979</v>
      </c>
      <c r="K220" s="189" t="n">
        <f aca="false">L220+M220+E220</f>
        <v>8.19</v>
      </c>
      <c r="L220" s="189" t="n">
        <f aca="false">F220*1163</f>
        <v>0</v>
      </c>
      <c r="M220" s="189" t="n">
        <f aca="false">G220*9.5</f>
        <v>0</v>
      </c>
      <c r="O220" s="96"/>
    </row>
    <row r="221" customFormat="false" ht="15" hidden="false" customHeight="false" outlineLevel="0" collapsed="false">
      <c r="A221" s="162" t="n">
        <v>8</v>
      </c>
      <c r="B221" s="186" t="s">
        <v>196</v>
      </c>
      <c r="C221" s="187" t="n">
        <v>40</v>
      </c>
      <c r="D221" s="208" t="n">
        <v>173.8</v>
      </c>
      <c r="E221" s="74" t="n">
        <v>8.61</v>
      </c>
      <c r="F221" s="169"/>
      <c r="G221" s="190"/>
      <c r="H221" s="74" t="n">
        <v>0</v>
      </c>
      <c r="I221" s="169"/>
      <c r="J221" s="188" t="n">
        <f aca="false">K221/D221</f>
        <v>0.0495397008055236</v>
      </c>
      <c r="K221" s="189" t="n">
        <f aca="false">L221+M221+E221</f>
        <v>8.61</v>
      </c>
      <c r="L221" s="189" t="n">
        <f aca="false">F221*1163</f>
        <v>0</v>
      </c>
      <c r="M221" s="189" t="n">
        <f aca="false">G221*9.5</f>
        <v>0</v>
      </c>
      <c r="O221" s="96"/>
    </row>
    <row r="222" customFormat="false" ht="15" hidden="false" customHeight="false" outlineLevel="0" collapsed="false">
      <c r="A222" s="162" t="n">
        <v>9</v>
      </c>
      <c r="B222" s="191" t="s">
        <v>197</v>
      </c>
      <c r="C222" s="187" t="n">
        <v>25</v>
      </c>
      <c r="D222" s="208" t="n">
        <v>98.1</v>
      </c>
      <c r="E222" s="74"/>
      <c r="F222" s="169"/>
      <c r="G222" s="190"/>
      <c r="H222" s="74" t="n">
        <v>0.1</v>
      </c>
      <c r="I222" s="169"/>
      <c r="J222" s="188" t="n">
        <f aca="false">K222/D222</f>
        <v>0</v>
      </c>
      <c r="K222" s="189" t="n">
        <f aca="false">L222+M222+E222</f>
        <v>0</v>
      </c>
      <c r="L222" s="189" t="n">
        <f aca="false">F222*1163</f>
        <v>0</v>
      </c>
      <c r="M222" s="189" t="n">
        <f aca="false">G222*9.5</f>
        <v>0</v>
      </c>
      <c r="O222" s="96"/>
    </row>
    <row r="223" customFormat="false" ht="15" hidden="false" customHeight="false" outlineLevel="0" collapsed="false">
      <c r="A223" s="180" t="n">
        <v>10</v>
      </c>
      <c r="B223" s="191" t="s">
        <v>198</v>
      </c>
      <c r="C223" s="187" t="n">
        <v>20</v>
      </c>
      <c r="D223" s="208" t="n">
        <v>94.55</v>
      </c>
      <c r="E223" s="74" t="n">
        <v>7.51</v>
      </c>
      <c r="F223" s="169"/>
      <c r="G223" s="190"/>
      <c r="H223" s="169"/>
      <c r="I223" s="169"/>
      <c r="J223" s="188" t="n">
        <f aca="false">K223/D223</f>
        <v>0.0794288736118456</v>
      </c>
      <c r="K223" s="189" t="n">
        <f aca="false">L223+M223+E223</f>
        <v>7.51</v>
      </c>
      <c r="L223" s="189" t="n">
        <f aca="false">F223*1163</f>
        <v>0</v>
      </c>
      <c r="M223" s="189" t="n">
        <f aca="false">G223*9.5</f>
        <v>0</v>
      </c>
      <c r="O223" s="96"/>
    </row>
    <row r="224" customFormat="false" ht="15" hidden="false" customHeight="false" outlineLevel="0" collapsed="false">
      <c r="A224" s="173"/>
      <c r="B224" s="174" t="s">
        <v>186</v>
      </c>
      <c r="C224" s="175" t="n">
        <f aca="false">SUM(C214:C223)</f>
        <v>1759</v>
      </c>
      <c r="D224" s="175" t="n">
        <f aca="false">SUM(D214:D223)</f>
        <v>7084.69</v>
      </c>
      <c r="E224" s="176" t="n">
        <f aca="false">SUM(E214:E223)</f>
        <v>7411.42</v>
      </c>
      <c r="F224" s="176" t="n">
        <f aca="false">SUM(F214:F223)</f>
        <v>13.46</v>
      </c>
      <c r="G224" s="193" t="n">
        <f aca="false">SUM(G214:G223)</f>
        <v>3.19</v>
      </c>
      <c r="H224" s="176" t="n">
        <f aca="false">SUM(H214:H223)</f>
        <v>932.15</v>
      </c>
      <c r="I224" s="176" t="n">
        <f aca="false">SUM(I214:I223)</f>
        <v>3.19</v>
      </c>
      <c r="J224" s="178"/>
      <c r="K224" s="178"/>
      <c r="L224" s="194"/>
      <c r="M224" s="178"/>
      <c r="O224" s="96"/>
    </row>
    <row r="225" customFormat="false" ht="15" hidden="false" customHeight="false" outlineLevel="0" collapsed="false">
      <c r="A225" s="173"/>
      <c r="B225" s="174" t="s">
        <v>187</v>
      </c>
      <c r="C225" s="175"/>
      <c r="D225" s="175"/>
      <c r="E225" s="176"/>
      <c r="F225" s="176"/>
      <c r="G225" s="178"/>
      <c r="H225" s="176"/>
      <c r="I225" s="178"/>
      <c r="J225" s="179" t="n">
        <f aca="false">SUM(J214:J223)/10</f>
        <v>1.15896392016025</v>
      </c>
      <c r="K225" s="178"/>
      <c r="L225" s="178"/>
      <c r="M225" s="178"/>
      <c r="O225" s="96"/>
    </row>
    <row r="226" customFormat="false" ht="15" hidden="false" customHeight="false" outlineLevel="0" collapsed="false">
      <c r="A226" s="125"/>
      <c r="B226" s="125"/>
      <c r="C226" s="125"/>
      <c r="D226" s="125"/>
      <c r="E226" s="124"/>
      <c r="F226" s="124"/>
      <c r="G226" s="124"/>
      <c r="H226" s="124"/>
      <c r="I226" s="124"/>
      <c r="J226" s="124"/>
      <c r="K226" s="124"/>
      <c r="L226" s="124"/>
      <c r="M226" s="124"/>
      <c r="O226" s="96"/>
    </row>
    <row r="227" customFormat="false" ht="15" hidden="false" customHeight="false" outlineLevel="0" collapsed="false">
      <c r="A227" s="125"/>
      <c r="B227" s="125"/>
      <c r="C227" s="125"/>
      <c r="D227" s="125"/>
      <c r="E227" s="124"/>
      <c r="F227" s="124"/>
      <c r="G227" s="124"/>
      <c r="H227" s="124"/>
      <c r="I227" s="124"/>
      <c r="J227" s="124"/>
      <c r="K227" s="124"/>
      <c r="L227" s="124"/>
      <c r="M227" s="124"/>
      <c r="O227" s="96"/>
    </row>
    <row r="228" customFormat="false" ht="13.5" hidden="false" customHeight="true" outlineLevel="0" collapsed="false">
      <c r="A228" s="126" t="s">
        <v>1</v>
      </c>
      <c r="B228" s="127" t="s">
        <v>2</v>
      </c>
      <c r="C228" s="127" t="s">
        <v>3</v>
      </c>
      <c r="D228" s="127" t="s">
        <v>4</v>
      </c>
      <c r="E228" s="126" t="s">
        <v>5</v>
      </c>
      <c r="F228" s="126"/>
      <c r="G228" s="126"/>
      <c r="H228" s="126"/>
      <c r="I228" s="126"/>
      <c r="J228" s="127" t="s">
        <v>6</v>
      </c>
      <c r="K228" s="127" t="s">
        <v>7</v>
      </c>
      <c r="L228" s="127"/>
      <c r="M228" s="127"/>
      <c r="O228" s="96"/>
    </row>
    <row r="229" customFormat="false" ht="49.5" hidden="false" customHeight="true" outlineLevel="0" collapsed="false">
      <c r="A229" s="126"/>
      <c r="B229" s="127"/>
      <c r="C229" s="127"/>
      <c r="D229" s="127"/>
      <c r="E229" s="126" t="s">
        <v>8</v>
      </c>
      <c r="F229" s="126" t="s">
        <v>9</v>
      </c>
      <c r="G229" s="126" t="s">
        <v>10</v>
      </c>
      <c r="H229" s="126" t="s">
        <v>11</v>
      </c>
      <c r="I229" s="126" t="s">
        <v>12</v>
      </c>
      <c r="J229" s="127"/>
      <c r="K229" s="127" t="s">
        <v>13</v>
      </c>
      <c r="L229" s="127" t="s">
        <v>14</v>
      </c>
      <c r="M229" s="127" t="s">
        <v>15</v>
      </c>
      <c r="O229" s="96"/>
    </row>
    <row r="230" customFormat="false" ht="15" hidden="false" customHeight="false" outlineLevel="0" collapsed="false">
      <c r="A230" s="161" t="s">
        <v>199</v>
      </c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O230" s="96"/>
    </row>
    <row r="231" customFormat="false" ht="23.85" hidden="false" customHeight="false" outlineLevel="0" collapsed="false">
      <c r="A231" s="129" t="n">
        <v>1</v>
      </c>
      <c r="B231" s="91" t="s">
        <v>200</v>
      </c>
      <c r="C231" s="92" t="n">
        <v>871</v>
      </c>
      <c r="D231" s="206" t="n">
        <v>9941.8</v>
      </c>
      <c r="E231" s="26" t="n">
        <v>3791.08</v>
      </c>
      <c r="F231" s="26" t="n">
        <v>0</v>
      </c>
      <c r="G231" s="195"/>
      <c r="H231" s="26" t="n">
        <v>409.33</v>
      </c>
      <c r="I231" s="195"/>
      <c r="J231" s="196" t="n">
        <f aca="false">K231/D231</f>
        <v>0.381327325031684</v>
      </c>
      <c r="K231" s="197" t="n">
        <f aca="false">L231+M231+E231</f>
        <v>3791.08</v>
      </c>
      <c r="L231" s="197" t="n">
        <f aca="false">F231*1163</f>
        <v>0</v>
      </c>
      <c r="M231" s="197" t="n">
        <f aca="false">G231*9.5</f>
        <v>0</v>
      </c>
      <c r="O231" s="96"/>
    </row>
    <row r="232" customFormat="false" ht="35.05" hidden="false" customHeight="false" outlineLevel="0" collapsed="false">
      <c r="A232" s="129" t="n">
        <v>2</v>
      </c>
      <c r="B232" s="91" t="s">
        <v>201</v>
      </c>
      <c r="C232" s="92" t="n">
        <v>875</v>
      </c>
      <c r="D232" s="206" t="n">
        <v>4538.7</v>
      </c>
      <c r="E232" s="26" t="n">
        <v>1432.87</v>
      </c>
      <c r="F232" s="26" t="n">
        <v>0</v>
      </c>
      <c r="G232" s="195"/>
      <c r="H232" s="26" t="n">
        <v>62.76</v>
      </c>
      <c r="I232" s="26" t="n">
        <v>0</v>
      </c>
      <c r="J232" s="196" t="n">
        <f aca="false">K232/D232</f>
        <v>0.31570053098905</v>
      </c>
      <c r="K232" s="197" t="n">
        <f aca="false">L232+M232+E232</f>
        <v>1432.87</v>
      </c>
      <c r="L232" s="197" t="n">
        <f aca="false">F232*1163</f>
        <v>0</v>
      </c>
      <c r="M232" s="197" t="n">
        <f aca="false">G232*9.5</f>
        <v>0</v>
      </c>
      <c r="O232" s="96"/>
    </row>
    <row r="233" customFormat="false" ht="23.85" hidden="false" customHeight="false" outlineLevel="0" collapsed="false">
      <c r="A233" s="129" t="n">
        <v>3</v>
      </c>
      <c r="B233" s="91" t="s">
        <v>202</v>
      </c>
      <c r="C233" s="92" t="n">
        <v>2425</v>
      </c>
      <c r="D233" s="206" t="n">
        <v>12788.2</v>
      </c>
      <c r="E233" s="26" t="n">
        <v>2775.48</v>
      </c>
      <c r="F233" s="26" t="n">
        <v>0</v>
      </c>
      <c r="G233" s="26" t="n">
        <v>10</v>
      </c>
      <c r="H233" s="26" t="n">
        <v>191.26</v>
      </c>
      <c r="I233" s="195"/>
      <c r="J233" s="196" t="n">
        <f aca="false">K233/D233</f>
        <v>0.224463176991289</v>
      </c>
      <c r="K233" s="197" t="n">
        <f aca="false">L233+M233+E233</f>
        <v>2870.48</v>
      </c>
      <c r="L233" s="197" t="n">
        <f aca="false">F233*1163</f>
        <v>0</v>
      </c>
      <c r="M233" s="197" t="n">
        <f aca="false">G233*9.5</f>
        <v>95</v>
      </c>
      <c r="O233" s="96"/>
    </row>
    <row r="234" customFormat="false" ht="23.85" hidden="false" customHeight="false" outlineLevel="0" collapsed="false">
      <c r="A234" s="129" t="n">
        <v>4</v>
      </c>
      <c r="B234" s="91" t="s">
        <v>203</v>
      </c>
      <c r="C234" s="92" t="n">
        <v>2028</v>
      </c>
      <c r="D234" s="206" t="n">
        <v>8780.4</v>
      </c>
      <c r="E234" s="26" t="n">
        <v>2749.73</v>
      </c>
      <c r="F234" s="198"/>
      <c r="G234" s="26"/>
      <c r="H234" s="26" t="n">
        <v>73.02</v>
      </c>
      <c r="I234" s="26"/>
      <c r="J234" s="196" t="n">
        <f aca="false">K234/D234</f>
        <v>0.313166826112706</v>
      </c>
      <c r="K234" s="197" t="n">
        <f aca="false">L234+M234+E234</f>
        <v>2749.73</v>
      </c>
      <c r="L234" s="197" t="n">
        <f aca="false">F234*1163</f>
        <v>0</v>
      </c>
      <c r="M234" s="197" t="n">
        <f aca="false">G234*9.5</f>
        <v>0</v>
      </c>
      <c r="O234" s="96"/>
    </row>
    <row r="235" customFormat="false" ht="15" hidden="false" customHeight="false" outlineLevel="0" collapsed="false">
      <c r="A235" s="129" t="n">
        <v>5</v>
      </c>
      <c r="B235" s="91" t="s">
        <v>204</v>
      </c>
      <c r="C235" s="92" t="n">
        <v>1332</v>
      </c>
      <c r="D235" s="206" t="n">
        <v>11092.1</v>
      </c>
      <c r="E235" s="26" t="n">
        <v>6791.08</v>
      </c>
      <c r="F235" s="26" t="n">
        <v>0</v>
      </c>
      <c r="G235" s="195"/>
      <c r="H235" s="26" t="n">
        <v>399.37</v>
      </c>
      <c r="I235" s="26" t="n">
        <v>0</v>
      </c>
      <c r="J235" s="196" t="n">
        <f aca="false">K235/D235</f>
        <v>0.612244750768565</v>
      </c>
      <c r="K235" s="197" t="n">
        <f aca="false">L235+M235+E235</f>
        <v>6791.08</v>
      </c>
      <c r="L235" s="197" t="n">
        <f aca="false">F235*1163</f>
        <v>0</v>
      </c>
      <c r="M235" s="197" t="n">
        <f aca="false">G235*9.5</f>
        <v>0</v>
      </c>
      <c r="O235" s="96"/>
    </row>
    <row r="236" customFormat="false" ht="15" hidden="false" customHeight="false" outlineLevel="0" collapsed="false">
      <c r="A236" s="143"/>
      <c r="B236" s="138" t="s">
        <v>186</v>
      </c>
      <c r="C236" s="139" t="n">
        <f aca="false">SUM(C231:C235)</f>
        <v>7531</v>
      </c>
      <c r="D236" s="139" t="n">
        <f aca="false">SUM(D231:D235)</f>
        <v>47141.2</v>
      </c>
      <c r="E236" s="140" t="n">
        <f aca="false">SUM(E231:E235)</f>
        <v>17540.24</v>
      </c>
      <c r="F236" s="140" t="n">
        <f aca="false">SUM(F231:F235)</f>
        <v>0</v>
      </c>
      <c r="G236" s="140" t="n">
        <f aca="false">SUM(G231:G235)</f>
        <v>10</v>
      </c>
      <c r="H236" s="140" t="n">
        <f aca="false">SUM(H231:H235)</f>
        <v>1135.74</v>
      </c>
      <c r="I236" s="140" t="n">
        <f aca="false">SUM(I231:I235)</f>
        <v>0</v>
      </c>
      <c r="J236" s="142"/>
      <c r="K236" s="142"/>
      <c r="L236" s="142"/>
      <c r="M236" s="142"/>
      <c r="O236" s="96"/>
    </row>
    <row r="237" customFormat="false" ht="15" hidden="false" customHeight="false" outlineLevel="0" collapsed="false">
      <c r="A237" s="143"/>
      <c r="B237" s="138" t="s">
        <v>187</v>
      </c>
      <c r="C237" s="139"/>
      <c r="D237" s="139"/>
      <c r="E237" s="140"/>
      <c r="F237" s="140"/>
      <c r="G237" s="140"/>
      <c r="H237" s="140"/>
      <c r="I237" s="140"/>
      <c r="J237" s="141" t="n">
        <f aca="false">SUM(J231:J235)/5</f>
        <v>0.369380521978659</v>
      </c>
      <c r="K237" s="142"/>
      <c r="L237" s="142"/>
      <c r="M237" s="142"/>
      <c r="O237" s="96"/>
    </row>
    <row r="239" customFormat="false" ht="15" hidden="false" customHeight="false" outlineLevel="0" collapsed="false">
      <c r="B239" s="121"/>
    </row>
  </sheetData>
  <mergeCells count="57">
    <mergeCell ref="A1:K1"/>
    <mergeCell ref="A4:A5"/>
    <mergeCell ref="B4:B5"/>
    <mergeCell ref="C4:C5"/>
    <mergeCell ref="D4:D5"/>
    <mergeCell ref="E4:I4"/>
    <mergeCell ref="J4:J5"/>
    <mergeCell ref="K4:M4"/>
    <mergeCell ref="A6:M6"/>
    <mergeCell ref="A60:A61"/>
    <mergeCell ref="B60:B61"/>
    <mergeCell ref="C60:C61"/>
    <mergeCell ref="D60:D61"/>
    <mergeCell ref="E60:I60"/>
    <mergeCell ref="J60:J61"/>
    <mergeCell ref="K60:M60"/>
    <mergeCell ref="A62:M62"/>
    <mergeCell ref="A118:A119"/>
    <mergeCell ref="B118:B119"/>
    <mergeCell ref="C118:C119"/>
    <mergeCell ref="D118:D119"/>
    <mergeCell ref="E118:I118"/>
    <mergeCell ref="J118:J119"/>
    <mergeCell ref="K118:M118"/>
    <mergeCell ref="A120:M120"/>
    <mergeCell ref="A143:A144"/>
    <mergeCell ref="B143:B144"/>
    <mergeCell ref="C143:C144"/>
    <mergeCell ref="D143:D144"/>
    <mergeCell ref="E143:I143"/>
    <mergeCell ref="J143:J144"/>
    <mergeCell ref="K143:M143"/>
    <mergeCell ref="A145:M145"/>
    <mergeCell ref="A168:A169"/>
    <mergeCell ref="B168:B169"/>
    <mergeCell ref="C168:C169"/>
    <mergeCell ref="D168:D169"/>
    <mergeCell ref="E168:I168"/>
    <mergeCell ref="J168:J169"/>
    <mergeCell ref="K168:M168"/>
    <mergeCell ref="A170:M170"/>
    <mergeCell ref="A211:A212"/>
    <mergeCell ref="B211:B212"/>
    <mergeCell ref="C211:C212"/>
    <mergeCell ref="D211:D212"/>
    <mergeCell ref="E211:I211"/>
    <mergeCell ref="J211:J212"/>
    <mergeCell ref="K211:M211"/>
    <mergeCell ref="A213:M213"/>
    <mergeCell ref="A228:A229"/>
    <mergeCell ref="B228:B229"/>
    <mergeCell ref="C228:C229"/>
    <mergeCell ref="D228:D229"/>
    <mergeCell ref="E228:I228"/>
    <mergeCell ref="J228:J229"/>
    <mergeCell ref="K228:M228"/>
    <mergeCell ref="A230:M230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3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31640625" defaultRowHeight="15" customHeight="true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21.29"/>
    <col collapsed="false" customWidth="true" hidden="false" outlineLevel="0" max="3" min="3" style="1" width="15.57"/>
    <col collapsed="false" customWidth="true" hidden="false" outlineLevel="0" max="4" min="4" style="1" width="14.69"/>
    <col collapsed="false" customWidth="true" hidden="false" outlineLevel="0" max="5" min="5" style="2" width="19"/>
    <col collapsed="false" customWidth="true" hidden="false" outlineLevel="0" max="6" min="6" style="2" width="18.58"/>
    <col collapsed="false" customWidth="true" hidden="false" outlineLevel="0" max="7" min="7" style="2" width="13.29"/>
    <col collapsed="false" customWidth="true" hidden="false" outlineLevel="0" max="8" min="8" style="2" width="11.14"/>
    <col collapsed="false" customWidth="true" hidden="false" outlineLevel="0" max="9" min="9" style="2" width="14.43"/>
    <col collapsed="false" customWidth="true" hidden="false" outlineLevel="0" max="10" min="10" style="3" width="12.29"/>
    <col collapsed="false" customWidth="true" hidden="false" outlineLevel="0" max="11" min="11" style="3" width="14.69"/>
    <col collapsed="false" customWidth="true" hidden="false" outlineLevel="0" max="12" min="12" style="3" width="14.15"/>
    <col collapsed="false" customWidth="true" hidden="false" outlineLevel="0" max="13" min="13" style="3" width="14.69"/>
    <col collapsed="false" customWidth="true" hidden="false" outlineLevel="0" max="15" min="15" style="1" width="11.57"/>
  </cols>
  <sheetData>
    <row r="1" customFormat="false" ht="15" hidden="false" customHeight="false" outlineLevel="0" collapsed="false">
      <c r="A1" s="122" t="s">
        <v>222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  <c r="M1" s="124"/>
      <c r="N1" s="1"/>
      <c r="P1" s="1"/>
      <c r="Q1" s="1"/>
    </row>
    <row r="2" customFormat="false" ht="15" hidden="false" customHeight="false" outlineLevel="0" collapsed="false">
      <c r="A2" s="125"/>
      <c r="B2" s="125"/>
      <c r="C2" s="125"/>
      <c r="D2" s="125"/>
      <c r="E2" s="124"/>
      <c r="F2" s="124"/>
      <c r="G2" s="124"/>
      <c r="H2" s="124"/>
      <c r="I2" s="124"/>
      <c r="J2" s="124"/>
      <c r="K2" s="124"/>
      <c r="L2" s="124"/>
      <c r="M2" s="124"/>
    </row>
    <row r="3" customFormat="false" ht="15" hidden="true" customHeight="false" outlineLevel="0" collapsed="false">
      <c r="A3" s="125"/>
      <c r="B3" s="125"/>
      <c r="C3" s="125"/>
      <c r="D3" s="125"/>
      <c r="E3" s="124"/>
      <c r="F3" s="124"/>
      <c r="G3" s="124"/>
      <c r="H3" s="124"/>
      <c r="I3" s="124"/>
      <c r="J3" s="124"/>
      <c r="K3" s="124"/>
      <c r="L3" s="124"/>
      <c r="M3" s="124"/>
    </row>
    <row r="4" customFormat="false" ht="13.5" hidden="false" customHeight="true" outlineLevel="0" collapsed="false">
      <c r="A4" s="126" t="s">
        <v>1</v>
      </c>
      <c r="B4" s="127" t="s">
        <v>2</v>
      </c>
      <c r="C4" s="127" t="s">
        <v>3</v>
      </c>
      <c r="D4" s="127" t="s">
        <v>4</v>
      </c>
      <c r="E4" s="126" t="s">
        <v>5</v>
      </c>
      <c r="F4" s="126"/>
      <c r="G4" s="126"/>
      <c r="H4" s="126"/>
      <c r="I4" s="126"/>
      <c r="J4" s="127" t="s">
        <v>6</v>
      </c>
      <c r="K4" s="127" t="s">
        <v>7</v>
      </c>
      <c r="L4" s="127"/>
      <c r="M4" s="127"/>
    </row>
    <row r="5" customFormat="false" ht="61.5" hidden="false" customHeight="true" outlineLevel="0" collapsed="false">
      <c r="A5" s="126"/>
      <c r="B5" s="127"/>
      <c r="C5" s="127"/>
      <c r="D5" s="127"/>
      <c r="E5" s="126" t="s">
        <v>8</v>
      </c>
      <c r="F5" s="126" t="s">
        <v>9</v>
      </c>
      <c r="G5" s="126" t="s">
        <v>10</v>
      </c>
      <c r="H5" s="126" t="s">
        <v>11</v>
      </c>
      <c r="I5" s="126" t="s">
        <v>12</v>
      </c>
      <c r="J5" s="127"/>
      <c r="K5" s="127" t="s">
        <v>13</v>
      </c>
      <c r="L5" s="127" t="s">
        <v>14</v>
      </c>
      <c r="M5" s="127" t="s">
        <v>15</v>
      </c>
      <c r="P5" s="9"/>
      <c r="Q5" s="9"/>
      <c r="R5" s="9"/>
    </row>
    <row r="6" customFormat="false" ht="13.5" hidden="false" customHeight="true" outlineLevel="0" collapsed="false">
      <c r="A6" s="128" t="s">
        <v>16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"/>
      <c r="O6" s="9"/>
      <c r="P6" s="11"/>
      <c r="Q6" s="11"/>
      <c r="R6" s="11"/>
      <c r="S6" s="11"/>
    </row>
    <row r="7" customFormat="false" ht="15" hidden="false" customHeight="false" outlineLevel="0" collapsed="false">
      <c r="A7" s="129" t="n">
        <v>1</v>
      </c>
      <c r="B7" s="91" t="s">
        <v>17</v>
      </c>
      <c r="C7" s="130" t="n">
        <v>119</v>
      </c>
      <c r="D7" s="147" t="n">
        <v>310.7</v>
      </c>
      <c r="E7" s="26" t="n">
        <v>913.67</v>
      </c>
      <c r="F7" s="210"/>
      <c r="G7" s="26" t="n">
        <v>14.94</v>
      </c>
      <c r="H7" s="26" t="n">
        <v>34.66</v>
      </c>
      <c r="I7" s="211"/>
      <c r="J7" s="131" t="n">
        <f aca="false">K7/D7</f>
        <v>3.39748953974895</v>
      </c>
      <c r="K7" s="132" t="n">
        <f aca="false">L7+M7+E7</f>
        <v>1055.6</v>
      </c>
      <c r="L7" s="132" t="n">
        <f aca="false">F7*1163</f>
        <v>0</v>
      </c>
      <c r="M7" s="132" t="n">
        <f aca="false">G7*9.5</f>
        <v>141.93</v>
      </c>
      <c r="N7" s="19"/>
      <c r="O7" s="20"/>
      <c r="P7" s="21"/>
    </row>
    <row r="8" customFormat="false" ht="15" hidden="false" customHeight="false" outlineLevel="0" collapsed="false">
      <c r="A8" s="129" t="n">
        <v>2</v>
      </c>
      <c r="B8" s="91" t="s">
        <v>18</v>
      </c>
      <c r="C8" s="133" t="n">
        <v>124</v>
      </c>
      <c r="D8" s="147" t="n">
        <v>627.8</v>
      </c>
      <c r="E8" s="26" t="n">
        <v>2223.29</v>
      </c>
      <c r="F8" s="210"/>
      <c r="G8" s="211"/>
      <c r="H8" s="26" t="n">
        <v>48.24</v>
      </c>
      <c r="I8" s="211"/>
      <c r="J8" s="131" t="n">
        <f aca="false">K8/D8</f>
        <v>3.54139853456515</v>
      </c>
      <c r="K8" s="132" t="n">
        <f aca="false">L8+M8+E8</f>
        <v>2223.29</v>
      </c>
      <c r="L8" s="132" t="n">
        <f aca="false">F8*1163</f>
        <v>0</v>
      </c>
      <c r="M8" s="132" t="n">
        <f aca="false">G8*9.5</f>
        <v>0</v>
      </c>
      <c r="N8" s="19"/>
      <c r="O8" s="20"/>
      <c r="P8" s="21"/>
    </row>
    <row r="9" customFormat="false" ht="15" hidden="false" customHeight="false" outlineLevel="0" collapsed="false">
      <c r="A9" s="129" t="n">
        <v>3</v>
      </c>
      <c r="B9" s="91" t="s">
        <v>19</v>
      </c>
      <c r="C9" s="130" t="n">
        <v>48</v>
      </c>
      <c r="D9" s="147" t="n">
        <v>529</v>
      </c>
      <c r="E9" s="26" t="n">
        <v>1390.06</v>
      </c>
      <c r="F9" s="211"/>
      <c r="G9" s="210"/>
      <c r="H9" s="26" t="n">
        <v>16.25</v>
      </c>
      <c r="I9" s="211"/>
      <c r="J9" s="131" t="n">
        <f aca="false">K9/D9</f>
        <v>2.62771266540643</v>
      </c>
      <c r="K9" s="132" t="n">
        <f aca="false">L9+M9+E9</f>
        <v>1390.06</v>
      </c>
      <c r="L9" s="132" t="n">
        <f aca="false">F9*1163</f>
        <v>0</v>
      </c>
      <c r="M9" s="132" t="n">
        <f aca="false">G9*9.5</f>
        <v>0</v>
      </c>
      <c r="N9" s="19"/>
      <c r="O9" s="20"/>
      <c r="P9" s="21"/>
    </row>
    <row r="10" customFormat="false" ht="15" hidden="false" customHeight="false" outlineLevel="0" collapsed="false">
      <c r="A10" s="129" t="n">
        <v>4</v>
      </c>
      <c r="B10" s="91" t="s">
        <v>20</v>
      </c>
      <c r="C10" s="133" t="n">
        <v>219</v>
      </c>
      <c r="D10" s="147" t="n">
        <v>2020.8</v>
      </c>
      <c r="E10" s="26" t="n">
        <v>3582.16</v>
      </c>
      <c r="F10" s="26" t="n">
        <v>0.6</v>
      </c>
      <c r="G10" s="211"/>
      <c r="H10" s="26" t="n">
        <v>246</v>
      </c>
      <c r="I10" s="211"/>
      <c r="J10" s="131" t="n">
        <f aca="false">K10/D10</f>
        <v>2.11795328582739</v>
      </c>
      <c r="K10" s="132" t="n">
        <f aca="false">L10+M10+E10</f>
        <v>4279.96</v>
      </c>
      <c r="L10" s="132" t="n">
        <f aca="false">F10*1163</f>
        <v>697.8</v>
      </c>
      <c r="M10" s="132" t="n">
        <f aca="false">G10*9.5</f>
        <v>0</v>
      </c>
      <c r="N10" s="19"/>
      <c r="O10" s="20"/>
      <c r="P10" s="21"/>
    </row>
    <row r="11" customFormat="false" ht="15" hidden="false" customHeight="false" outlineLevel="0" collapsed="false">
      <c r="A11" s="129" t="n">
        <v>5</v>
      </c>
      <c r="B11" s="91" t="s">
        <v>21</v>
      </c>
      <c r="C11" s="130" t="n">
        <v>115</v>
      </c>
      <c r="D11" s="147" t="n">
        <v>1993.12</v>
      </c>
      <c r="E11" s="26" t="n">
        <v>2654.54</v>
      </c>
      <c r="F11" s="210"/>
      <c r="G11" s="211"/>
      <c r="H11" s="26" t="n">
        <v>62.5</v>
      </c>
      <c r="I11" s="211"/>
      <c r="J11" s="131" t="n">
        <f aca="false">K11/D11</f>
        <v>1.33185156939873</v>
      </c>
      <c r="K11" s="132" t="n">
        <f aca="false">L11+M11+E11</f>
        <v>2654.54</v>
      </c>
      <c r="L11" s="132" t="n">
        <f aca="false">F11*1163</f>
        <v>0</v>
      </c>
      <c r="M11" s="132" t="n">
        <f aca="false">G11*9.5</f>
        <v>0</v>
      </c>
      <c r="N11" s="19"/>
      <c r="O11" s="20"/>
      <c r="P11" s="21"/>
    </row>
    <row r="12" customFormat="false" ht="27" hidden="false" customHeight="true" outlineLevel="0" collapsed="false">
      <c r="A12" s="129" t="n">
        <v>6</v>
      </c>
      <c r="B12" s="91" t="s">
        <v>22</v>
      </c>
      <c r="C12" s="130" t="n">
        <v>138</v>
      </c>
      <c r="D12" s="147" t="n">
        <v>868</v>
      </c>
      <c r="E12" s="26" t="n">
        <v>1757.7</v>
      </c>
      <c r="F12" s="211"/>
      <c r="G12" s="211"/>
      <c r="H12" s="26" t="n">
        <v>44.83</v>
      </c>
      <c r="I12" s="26" t="n">
        <v>18.41</v>
      </c>
      <c r="J12" s="131" t="n">
        <f aca="false">K12/D12</f>
        <v>2.025</v>
      </c>
      <c r="K12" s="132" t="n">
        <f aca="false">L12+M12+E12</f>
        <v>1757.7</v>
      </c>
      <c r="L12" s="132" t="n">
        <f aca="false">F12*1163</f>
        <v>0</v>
      </c>
      <c r="M12" s="132" t="n">
        <f aca="false">G12*9.5</f>
        <v>0</v>
      </c>
      <c r="N12" s="19"/>
      <c r="O12" s="20"/>
      <c r="P12" s="21"/>
    </row>
    <row r="13" customFormat="false" ht="15" hidden="false" customHeight="false" outlineLevel="0" collapsed="false">
      <c r="A13" s="129" t="n">
        <v>7</v>
      </c>
      <c r="B13" s="91" t="s">
        <v>23</v>
      </c>
      <c r="C13" s="130" t="n">
        <v>156</v>
      </c>
      <c r="D13" s="147" t="n">
        <v>570</v>
      </c>
      <c r="E13" s="26" t="n">
        <v>1948.01</v>
      </c>
      <c r="F13" s="210"/>
      <c r="G13" s="26" t="n">
        <v>295.38</v>
      </c>
      <c r="H13" s="26" t="n">
        <v>40.11</v>
      </c>
      <c r="I13" s="211"/>
      <c r="J13" s="131" t="n">
        <f aca="false">K13/D13</f>
        <v>8.34056140350877</v>
      </c>
      <c r="K13" s="132" t="n">
        <f aca="false">L13+M13+E13</f>
        <v>4754.12</v>
      </c>
      <c r="L13" s="132" t="n">
        <f aca="false">F13*1163</f>
        <v>0</v>
      </c>
      <c r="M13" s="132" t="n">
        <f aca="false">G13*9.5</f>
        <v>2806.11</v>
      </c>
      <c r="N13" s="19"/>
      <c r="O13" s="20"/>
      <c r="P13" s="21"/>
    </row>
    <row r="14" customFormat="false" ht="15" hidden="false" customHeight="false" outlineLevel="0" collapsed="false">
      <c r="A14" s="129" t="n">
        <v>8</v>
      </c>
      <c r="B14" s="91" t="s">
        <v>24</v>
      </c>
      <c r="C14" s="130" t="n">
        <v>322</v>
      </c>
      <c r="D14" s="147" t="n">
        <v>1735</v>
      </c>
      <c r="E14" s="26" t="n">
        <v>3012.5</v>
      </c>
      <c r="F14" s="210"/>
      <c r="G14" s="211"/>
      <c r="H14" s="26" t="n">
        <v>172.74</v>
      </c>
      <c r="I14" s="26" t="n">
        <v>8.79</v>
      </c>
      <c r="J14" s="131" t="n">
        <f aca="false">K14/D14</f>
        <v>1.73631123919308</v>
      </c>
      <c r="K14" s="132" t="n">
        <f aca="false">L14+M14+E14</f>
        <v>3012.5</v>
      </c>
      <c r="L14" s="132" t="n">
        <f aca="false">F14*1163</f>
        <v>0</v>
      </c>
      <c r="M14" s="132" t="n">
        <f aca="false">G14*9.5</f>
        <v>0</v>
      </c>
      <c r="N14" s="19"/>
      <c r="O14" s="20"/>
      <c r="P14" s="21"/>
    </row>
    <row r="15" customFormat="false" ht="15" hidden="false" customHeight="false" outlineLevel="0" collapsed="false">
      <c r="A15" s="129" t="n">
        <v>9</v>
      </c>
      <c r="B15" s="91" t="s">
        <v>25</v>
      </c>
      <c r="C15" s="130" t="n">
        <v>360</v>
      </c>
      <c r="D15" s="147" t="n">
        <v>2128.9</v>
      </c>
      <c r="E15" s="26" t="n">
        <v>3185.24</v>
      </c>
      <c r="F15" s="211"/>
      <c r="G15" s="212"/>
      <c r="H15" s="26" t="n">
        <v>98.88</v>
      </c>
      <c r="I15" s="26" t="n">
        <v>21.46</v>
      </c>
      <c r="J15" s="131" t="n">
        <f aca="false">K15/D15</f>
        <v>1.4961905209263</v>
      </c>
      <c r="K15" s="132" t="n">
        <f aca="false">L15+M15+E15</f>
        <v>3185.24</v>
      </c>
      <c r="L15" s="132" t="n">
        <f aca="false">F15*1163</f>
        <v>0</v>
      </c>
      <c r="M15" s="132" t="n">
        <f aca="false">G15*9.5</f>
        <v>0</v>
      </c>
      <c r="N15" s="19"/>
      <c r="O15" s="20"/>
      <c r="P15" s="21"/>
    </row>
    <row r="16" customFormat="false" ht="15" hidden="false" customHeight="false" outlineLevel="0" collapsed="false">
      <c r="A16" s="129" t="n">
        <v>10</v>
      </c>
      <c r="B16" s="91" t="s">
        <v>26</v>
      </c>
      <c r="C16" s="130" t="n">
        <v>321</v>
      </c>
      <c r="D16" s="147" t="n">
        <v>1945.9</v>
      </c>
      <c r="E16" s="26" t="n">
        <v>2311.42</v>
      </c>
      <c r="F16" s="210"/>
      <c r="G16" s="212"/>
      <c r="H16" s="26" t="n">
        <v>127.16</v>
      </c>
      <c r="I16" s="26" t="n">
        <v>55.9</v>
      </c>
      <c r="J16" s="131" t="n">
        <f aca="false">K16/D16</f>
        <v>1.18784110180379</v>
      </c>
      <c r="K16" s="132" t="n">
        <f aca="false">L16+M16+E16</f>
        <v>2311.42</v>
      </c>
      <c r="L16" s="132" t="n">
        <f aca="false">F16*1163</f>
        <v>0</v>
      </c>
      <c r="M16" s="132" t="n">
        <f aca="false">G16*9.5</f>
        <v>0</v>
      </c>
      <c r="N16" s="19"/>
      <c r="O16" s="20"/>
      <c r="P16" s="21"/>
    </row>
    <row r="17" customFormat="false" ht="15" hidden="false" customHeight="false" outlineLevel="0" collapsed="false">
      <c r="A17" s="129" t="n">
        <v>11</v>
      </c>
      <c r="B17" s="91" t="s">
        <v>27</v>
      </c>
      <c r="C17" s="130" t="n">
        <v>212</v>
      </c>
      <c r="D17" s="147" t="n">
        <v>1060.7</v>
      </c>
      <c r="E17" s="26" t="n">
        <v>1752.04</v>
      </c>
      <c r="F17" s="210"/>
      <c r="G17" s="26" t="n">
        <v>379.5</v>
      </c>
      <c r="H17" s="26" t="n">
        <v>57.37</v>
      </c>
      <c r="I17" s="211"/>
      <c r="J17" s="131" t="n">
        <f aca="false">K17/D17</f>
        <v>5.05071179409824</v>
      </c>
      <c r="K17" s="132" t="n">
        <f aca="false">L17+M17+E17</f>
        <v>5357.29</v>
      </c>
      <c r="L17" s="132" t="n">
        <f aca="false">F17*1163</f>
        <v>0</v>
      </c>
      <c r="M17" s="132" t="n">
        <f aca="false">G17*9.5</f>
        <v>3605.25</v>
      </c>
      <c r="N17" s="19"/>
      <c r="O17" s="20"/>
      <c r="P17" s="21"/>
    </row>
    <row r="18" customFormat="false" ht="15" hidden="false" customHeight="false" outlineLevel="0" collapsed="false">
      <c r="A18" s="129" t="n">
        <v>12</v>
      </c>
      <c r="B18" s="91" t="s">
        <v>28</v>
      </c>
      <c r="C18" s="130" t="n">
        <v>392</v>
      </c>
      <c r="D18" s="147" t="n">
        <v>1954.8</v>
      </c>
      <c r="E18" s="26" t="n">
        <v>2114.29</v>
      </c>
      <c r="F18" s="211"/>
      <c r="G18" s="211"/>
      <c r="H18" s="26" t="n">
        <v>73.11</v>
      </c>
      <c r="I18" s="26" t="n">
        <v>53.29</v>
      </c>
      <c r="J18" s="131" t="n">
        <f aca="false">K18/D18</f>
        <v>1.08158890935134</v>
      </c>
      <c r="K18" s="132" t="n">
        <f aca="false">L18+M18+E18</f>
        <v>2114.29</v>
      </c>
      <c r="L18" s="132" t="n">
        <f aca="false">F18*1163</f>
        <v>0</v>
      </c>
      <c r="M18" s="132" t="n">
        <f aca="false">G18*9.5</f>
        <v>0</v>
      </c>
      <c r="N18" s="19"/>
      <c r="O18" s="20"/>
      <c r="P18" s="21"/>
    </row>
    <row r="19" customFormat="false" ht="15" hidden="false" customHeight="false" outlineLevel="0" collapsed="false">
      <c r="A19" s="129" t="n">
        <v>13</v>
      </c>
      <c r="B19" s="91" t="s">
        <v>29</v>
      </c>
      <c r="C19" s="130" t="n">
        <v>156</v>
      </c>
      <c r="D19" s="147" t="n">
        <v>951.3</v>
      </c>
      <c r="E19" s="26" t="n">
        <v>2507.27</v>
      </c>
      <c r="F19" s="26" t="n">
        <v>0.17</v>
      </c>
      <c r="G19" s="211"/>
      <c r="H19" s="26" t="n">
        <v>80.33</v>
      </c>
      <c r="I19" s="211"/>
      <c r="J19" s="131" t="n">
        <f aca="false">K19/D19</f>
        <v>2.84345632292652</v>
      </c>
      <c r="K19" s="132" t="n">
        <f aca="false">L19+M19+E19</f>
        <v>2704.98</v>
      </c>
      <c r="L19" s="132" t="n">
        <f aca="false">F19*1163</f>
        <v>197.71</v>
      </c>
      <c r="M19" s="132" t="n">
        <f aca="false">G19*9.5</f>
        <v>0</v>
      </c>
      <c r="N19" s="19"/>
      <c r="O19" s="20"/>
      <c r="P19" s="21"/>
    </row>
    <row r="20" customFormat="false" ht="15" hidden="false" customHeight="false" outlineLevel="0" collapsed="false">
      <c r="A20" s="129" t="n">
        <v>14</v>
      </c>
      <c r="B20" s="91" t="s">
        <v>30</v>
      </c>
      <c r="C20" s="130" t="n">
        <v>204</v>
      </c>
      <c r="D20" s="147" t="n">
        <v>1049.12</v>
      </c>
      <c r="E20" s="26" t="n">
        <v>3406.59</v>
      </c>
      <c r="F20" s="210"/>
      <c r="G20" s="211"/>
      <c r="H20" s="26" t="n">
        <v>90.03</v>
      </c>
      <c r="I20" s="211"/>
      <c r="J20" s="131" t="n">
        <f aca="false">K20/D20</f>
        <v>3.24709280158609</v>
      </c>
      <c r="K20" s="132" t="n">
        <f aca="false">L20+M20+E20</f>
        <v>3406.59</v>
      </c>
      <c r="L20" s="132" t="n">
        <f aca="false">F20*1163</f>
        <v>0</v>
      </c>
      <c r="M20" s="132" t="n">
        <f aca="false">G20*9.5</f>
        <v>0</v>
      </c>
      <c r="N20" s="19"/>
      <c r="O20" s="20"/>
      <c r="P20" s="21"/>
    </row>
    <row r="21" customFormat="false" ht="15" hidden="false" customHeight="false" outlineLevel="0" collapsed="false">
      <c r="A21" s="129" t="n">
        <v>15</v>
      </c>
      <c r="B21" s="91" t="s">
        <v>206</v>
      </c>
      <c r="C21" s="130" t="n">
        <v>350</v>
      </c>
      <c r="D21" s="147" t="n">
        <v>2104.3</v>
      </c>
      <c r="E21" s="26" t="n">
        <v>3419.5</v>
      </c>
      <c r="F21" s="211"/>
      <c r="G21" s="211"/>
      <c r="H21" s="26" t="n">
        <v>137.35</v>
      </c>
      <c r="I21" s="210"/>
      <c r="J21" s="131" t="n">
        <f aca="false">K21/D21</f>
        <v>1.62500594021765</v>
      </c>
      <c r="K21" s="132" t="n">
        <f aca="false">L21+M21+E21</f>
        <v>3419.5</v>
      </c>
      <c r="L21" s="132" t="n">
        <f aca="false">F21*1163</f>
        <v>0</v>
      </c>
      <c r="M21" s="132" t="n">
        <f aca="false">G21*9.5</f>
        <v>0</v>
      </c>
      <c r="N21" s="19"/>
      <c r="O21" s="20"/>
      <c r="P21" s="21"/>
    </row>
    <row r="22" customFormat="false" ht="15" hidden="false" customHeight="false" outlineLevel="0" collapsed="false">
      <c r="A22" s="129" t="n">
        <v>16</v>
      </c>
      <c r="B22" s="91" t="s">
        <v>32</v>
      </c>
      <c r="C22" s="130" t="n">
        <v>347</v>
      </c>
      <c r="D22" s="147" t="n">
        <v>1735</v>
      </c>
      <c r="E22" s="26" t="n">
        <v>3055.49</v>
      </c>
      <c r="F22" s="210"/>
      <c r="G22" s="211"/>
      <c r="H22" s="26" t="n">
        <v>112.04</v>
      </c>
      <c r="I22" s="26" t="n">
        <v>69.78</v>
      </c>
      <c r="J22" s="131" t="n">
        <f aca="false">K22/D22</f>
        <v>1.76108933717579</v>
      </c>
      <c r="K22" s="132" t="n">
        <f aca="false">L22+M22+E22</f>
        <v>3055.49</v>
      </c>
      <c r="L22" s="132" t="n">
        <f aca="false">F22*1163</f>
        <v>0</v>
      </c>
      <c r="M22" s="132" t="n">
        <f aca="false">G22*9.5</f>
        <v>0</v>
      </c>
      <c r="N22" s="19"/>
      <c r="O22" s="20"/>
      <c r="P22" s="21"/>
    </row>
    <row r="23" customFormat="false" ht="15" hidden="false" customHeight="false" outlineLevel="0" collapsed="false">
      <c r="A23" s="129" t="n">
        <v>17</v>
      </c>
      <c r="B23" s="91" t="s">
        <v>33</v>
      </c>
      <c r="C23" s="130" t="n">
        <v>308</v>
      </c>
      <c r="D23" s="147" t="n">
        <v>1799.2</v>
      </c>
      <c r="E23" s="26" t="n">
        <v>2671.13</v>
      </c>
      <c r="F23" s="210"/>
      <c r="G23" s="211"/>
      <c r="H23" s="26" t="n">
        <v>53.94</v>
      </c>
      <c r="I23" s="74" t="n">
        <v>42.12</v>
      </c>
      <c r="J23" s="131" t="n">
        <f aca="false">K23/D23</f>
        <v>1.48462094264117</v>
      </c>
      <c r="K23" s="132" t="n">
        <f aca="false">L23+M23+E23</f>
        <v>2671.13</v>
      </c>
      <c r="L23" s="132" t="n">
        <f aca="false">F23*1163</f>
        <v>0</v>
      </c>
      <c r="M23" s="132" t="n">
        <f aca="false">G23*9.5</f>
        <v>0</v>
      </c>
      <c r="N23" s="19"/>
      <c r="O23" s="20"/>
      <c r="P23" s="21"/>
    </row>
    <row r="24" customFormat="false" ht="15" hidden="false" customHeight="false" outlineLevel="0" collapsed="false">
      <c r="A24" s="129" t="n">
        <v>18</v>
      </c>
      <c r="B24" s="91" t="s">
        <v>34</v>
      </c>
      <c r="C24" s="130" t="n">
        <v>453</v>
      </c>
      <c r="D24" s="147" t="n">
        <v>2416.8</v>
      </c>
      <c r="E24" s="26" t="n">
        <v>4047.78</v>
      </c>
      <c r="F24" s="211"/>
      <c r="G24" s="211"/>
      <c r="H24" s="26" t="n">
        <v>135.63</v>
      </c>
      <c r="I24" s="26" t="n">
        <v>99.07</v>
      </c>
      <c r="J24" s="131" t="n">
        <f aca="false">K24/D24</f>
        <v>1.67485104270109</v>
      </c>
      <c r="K24" s="132" t="n">
        <f aca="false">L24+M24+E24</f>
        <v>4047.78</v>
      </c>
      <c r="L24" s="132" t="n">
        <f aca="false">F24*1163</f>
        <v>0</v>
      </c>
      <c r="M24" s="132" t="n">
        <f aca="false">G24*9.5</f>
        <v>0</v>
      </c>
      <c r="N24" s="19"/>
      <c r="O24" s="20"/>
      <c r="P24" s="21"/>
    </row>
    <row r="25" customFormat="false" ht="15" hidden="false" customHeight="false" outlineLevel="0" collapsed="false">
      <c r="A25" s="129" t="n">
        <v>19</v>
      </c>
      <c r="B25" s="91" t="s">
        <v>35</v>
      </c>
      <c r="C25" s="130" t="n">
        <v>306</v>
      </c>
      <c r="D25" s="147" t="n">
        <v>2129.7</v>
      </c>
      <c r="E25" s="26" t="n">
        <v>2378.9</v>
      </c>
      <c r="F25" s="210"/>
      <c r="G25" s="211"/>
      <c r="H25" s="26" t="n">
        <v>98.66</v>
      </c>
      <c r="I25" s="26" t="n">
        <v>110.88</v>
      </c>
      <c r="J25" s="131" t="n">
        <f aca="false">K25/D25</f>
        <v>1.11701178569752</v>
      </c>
      <c r="K25" s="132" t="n">
        <f aca="false">L25+M25+E25</f>
        <v>2378.9</v>
      </c>
      <c r="L25" s="132" t="n">
        <f aca="false">F25*1163</f>
        <v>0</v>
      </c>
      <c r="M25" s="132" t="n">
        <f aca="false">G25*9.5</f>
        <v>0</v>
      </c>
      <c r="N25" s="19"/>
      <c r="O25" s="20"/>
      <c r="P25" s="21"/>
    </row>
    <row r="26" customFormat="false" ht="15" hidden="false" customHeight="false" outlineLevel="0" collapsed="false">
      <c r="A26" s="129" t="n">
        <v>20</v>
      </c>
      <c r="B26" s="91" t="s">
        <v>36</v>
      </c>
      <c r="C26" s="130" t="n">
        <v>416</v>
      </c>
      <c r="D26" s="147" t="n">
        <v>2416.8</v>
      </c>
      <c r="E26" s="26" t="n">
        <v>4957.46</v>
      </c>
      <c r="F26" s="210"/>
      <c r="G26" s="211"/>
      <c r="H26" s="26" t="n">
        <v>175.04</v>
      </c>
      <c r="I26" s="210"/>
      <c r="J26" s="131" t="n">
        <f aca="false">K26/D26</f>
        <v>2.05124958622972</v>
      </c>
      <c r="K26" s="132" t="n">
        <f aca="false">L26+M26+E26</f>
        <v>4957.46</v>
      </c>
      <c r="L26" s="132" t="n">
        <f aca="false">F26*1163</f>
        <v>0</v>
      </c>
      <c r="M26" s="132" t="n">
        <f aca="false">G26*9.5</f>
        <v>0</v>
      </c>
      <c r="N26" s="19"/>
      <c r="O26" s="20"/>
      <c r="P26" s="21"/>
    </row>
    <row r="27" customFormat="false" ht="15" hidden="false" customHeight="false" outlineLevel="0" collapsed="false">
      <c r="A27" s="129" t="n">
        <v>21</v>
      </c>
      <c r="B27" s="91" t="s">
        <v>37</v>
      </c>
      <c r="C27" s="130" t="n">
        <v>386</v>
      </c>
      <c r="D27" s="147" t="n">
        <v>2129.7</v>
      </c>
      <c r="E27" s="26" t="n">
        <v>3320.32</v>
      </c>
      <c r="F27" s="211"/>
      <c r="G27" s="211"/>
      <c r="H27" s="26" t="n">
        <v>85.02</v>
      </c>
      <c r="I27" s="26" t="n">
        <v>62.5</v>
      </c>
      <c r="J27" s="131" t="n">
        <f aca="false">K27/D27</f>
        <v>1.55905526599991</v>
      </c>
      <c r="K27" s="132" t="n">
        <f aca="false">L27+M27+E27</f>
        <v>3320.32</v>
      </c>
      <c r="L27" s="132" t="n">
        <f aca="false">F27*1163</f>
        <v>0</v>
      </c>
      <c r="M27" s="132" t="n">
        <f aca="false">G27*9.5</f>
        <v>0</v>
      </c>
      <c r="N27" s="19"/>
      <c r="O27" s="20"/>
      <c r="P27" s="21"/>
    </row>
    <row r="28" customFormat="false" ht="15" hidden="false" customHeight="false" outlineLevel="0" collapsed="false">
      <c r="A28" s="129" t="n">
        <v>22</v>
      </c>
      <c r="B28" s="91" t="s">
        <v>38</v>
      </c>
      <c r="C28" s="133" t="n">
        <v>222</v>
      </c>
      <c r="D28" s="147" t="n">
        <v>1803.7</v>
      </c>
      <c r="E28" s="26" t="n">
        <v>2199.87</v>
      </c>
      <c r="F28" s="210"/>
      <c r="G28" s="211"/>
      <c r="H28" s="26" t="n">
        <v>52.43</v>
      </c>
      <c r="I28" s="26" t="n">
        <v>40.08</v>
      </c>
      <c r="J28" s="131" t="n">
        <f aca="false">K28/D28</f>
        <v>1.2196429561457</v>
      </c>
      <c r="K28" s="132" t="n">
        <f aca="false">L28+M28+E28</f>
        <v>2199.87</v>
      </c>
      <c r="L28" s="132" t="n">
        <f aca="false">F28*1163</f>
        <v>0</v>
      </c>
      <c r="M28" s="132" t="n">
        <f aca="false">G28*9.5</f>
        <v>0</v>
      </c>
      <c r="N28" s="19"/>
      <c r="O28" s="20"/>
      <c r="P28" s="21"/>
    </row>
    <row r="29" customFormat="false" ht="15" hidden="false" customHeight="false" outlineLevel="0" collapsed="false">
      <c r="A29" s="129" t="n">
        <v>23</v>
      </c>
      <c r="B29" s="91" t="s">
        <v>39</v>
      </c>
      <c r="C29" s="130" t="n">
        <v>48</v>
      </c>
      <c r="D29" s="147" t="n">
        <v>530</v>
      </c>
      <c r="E29" s="26" t="n">
        <v>661.03</v>
      </c>
      <c r="F29" s="210"/>
      <c r="G29" s="211"/>
      <c r="H29" s="26" t="n">
        <v>20.95</v>
      </c>
      <c r="I29" s="211"/>
      <c r="J29" s="131" t="n">
        <f aca="false">K29/D29</f>
        <v>1.24722641509434</v>
      </c>
      <c r="K29" s="132" t="n">
        <f aca="false">L29+M29+E29</f>
        <v>661.03</v>
      </c>
      <c r="L29" s="132" t="n">
        <f aca="false">F29*1163</f>
        <v>0</v>
      </c>
      <c r="M29" s="132" t="n">
        <f aca="false">G29*9.5</f>
        <v>0</v>
      </c>
      <c r="N29" s="19"/>
      <c r="O29" s="20"/>
      <c r="P29" s="21"/>
    </row>
    <row r="30" customFormat="false" ht="15" hidden="false" customHeight="false" outlineLevel="0" collapsed="false">
      <c r="A30" s="129" t="n">
        <v>24</v>
      </c>
      <c r="B30" s="91" t="s">
        <v>40</v>
      </c>
      <c r="C30" s="130" t="n">
        <v>360</v>
      </c>
      <c r="D30" s="147" t="n">
        <v>2274.9</v>
      </c>
      <c r="E30" s="26" t="n">
        <v>3581.2</v>
      </c>
      <c r="F30" s="211"/>
      <c r="G30" s="211"/>
      <c r="H30" s="26" t="n">
        <v>107.39</v>
      </c>
      <c r="I30" s="211"/>
      <c r="J30" s="131" t="n">
        <f aca="false">K30/D30</f>
        <v>1.57422304277111</v>
      </c>
      <c r="K30" s="132" t="n">
        <f aca="false">L30+M30+E30</f>
        <v>3581.2</v>
      </c>
      <c r="L30" s="132" t="n">
        <f aca="false">F30*1163</f>
        <v>0</v>
      </c>
      <c r="M30" s="132" t="n">
        <f aca="false">G30*9.5</f>
        <v>0</v>
      </c>
      <c r="N30" s="19"/>
      <c r="O30" s="20"/>
      <c r="P30" s="21"/>
    </row>
    <row r="31" customFormat="false" ht="15" hidden="false" customHeight="false" outlineLevel="0" collapsed="false">
      <c r="A31" s="129" t="n">
        <v>25</v>
      </c>
      <c r="B31" s="91" t="s">
        <v>41</v>
      </c>
      <c r="C31" s="130" t="n">
        <v>337</v>
      </c>
      <c r="D31" s="147" t="n">
        <v>1988</v>
      </c>
      <c r="E31" s="26" t="n">
        <v>2467.99</v>
      </c>
      <c r="F31" s="210"/>
      <c r="G31" s="211"/>
      <c r="H31" s="26" t="n">
        <v>138.91</v>
      </c>
      <c r="I31" s="26" t="n">
        <v>39.4</v>
      </c>
      <c r="J31" s="131" t="n">
        <f aca="false">K31/D31</f>
        <v>1.24144366197183</v>
      </c>
      <c r="K31" s="132" t="n">
        <f aca="false">L31+M31+E31</f>
        <v>2467.99</v>
      </c>
      <c r="L31" s="132" t="n">
        <f aca="false">F31*1163</f>
        <v>0</v>
      </c>
      <c r="M31" s="132" t="n">
        <f aca="false">G31*9.5</f>
        <v>0</v>
      </c>
      <c r="N31" s="19"/>
      <c r="O31" s="20"/>
      <c r="P31" s="21"/>
    </row>
    <row r="32" customFormat="false" ht="15" hidden="false" customHeight="false" outlineLevel="0" collapsed="false">
      <c r="A32" s="129" t="n">
        <v>26</v>
      </c>
      <c r="B32" s="91" t="s">
        <v>42</v>
      </c>
      <c r="C32" s="130" t="n">
        <v>209</v>
      </c>
      <c r="D32" s="147" t="n">
        <v>1514.6</v>
      </c>
      <c r="E32" s="26" t="n">
        <v>3799.93</v>
      </c>
      <c r="F32" s="210"/>
      <c r="G32" s="211"/>
      <c r="H32" s="26" t="n">
        <v>133.94</v>
      </c>
      <c r="I32" s="211"/>
      <c r="J32" s="131" t="n">
        <f aca="false">K32/D32</f>
        <v>2.50886702759805</v>
      </c>
      <c r="K32" s="132" t="n">
        <f aca="false">L32+M32+E32</f>
        <v>3799.93</v>
      </c>
      <c r="L32" s="132" t="n">
        <f aca="false">F32*1163</f>
        <v>0</v>
      </c>
      <c r="M32" s="132" t="n">
        <f aca="false">G32*9.5</f>
        <v>0</v>
      </c>
      <c r="N32" s="19"/>
      <c r="O32" s="20"/>
      <c r="P32" s="21"/>
    </row>
    <row r="33" customFormat="false" ht="15" hidden="false" customHeight="false" outlineLevel="0" collapsed="false">
      <c r="A33" s="129" t="n">
        <v>27</v>
      </c>
      <c r="B33" s="91" t="s">
        <v>43</v>
      </c>
      <c r="C33" s="130" t="n">
        <v>315</v>
      </c>
      <c r="D33" s="147" t="n">
        <v>2129.7</v>
      </c>
      <c r="E33" s="26" t="n">
        <v>2581.06</v>
      </c>
      <c r="F33" s="211"/>
      <c r="G33" s="211"/>
      <c r="H33" s="26" t="n">
        <v>149.26</v>
      </c>
      <c r="I33" s="26" t="n">
        <v>58.44</v>
      </c>
      <c r="J33" s="131" t="n">
        <f aca="false">K33/D33</f>
        <v>1.21193595342067</v>
      </c>
      <c r="K33" s="132" t="n">
        <f aca="false">L33+M33+E33</f>
        <v>2581.06</v>
      </c>
      <c r="L33" s="132" t="n">
        <f aca="false">F33*1163</f>
        <v>0</v>
      </c>
      <c r="M33" s="132" t="n">
        <f aca="false">G33*9.5</f>
        <v>0</v>
      </c>
      <c r="N33" s="19"/>
      <c r="O33" s="20"/>
      <c r="P33" s="21"/>
      <c r="S33" s="21"/>
    </row>
    <row r="34" customFormat="false" ht="15" hidden="false" customHeight="false" outlineLevel="0" collapsed="false">
      <c r="A34" s="129" t="n">
        <v>28</v>
      </c>
      <c r="B34" s="91" t="s">
        <v>44</v>
      </c>
      <c r="C34" s="130" t="n">
        <v>307</v>
      </c>
      <c r="D34" s="147" t="n">
        <v>1798.9</v>
      </c>
      <c r="E34" s="26" t="n">
        <v>1818.34</v>
      </c>
      <c r="F34" s="210"/>
      <c r="G34" s="211"/>
      <c r="H34" s="26" t="n">
        <v>46.42</v>
      </c>
      <c r="I34" s="134" t="n">
        <v>68.79</v>
      </c>
      <c r="J34" s="131" t="n">
        <f aca="false">K34/D34</f>
        <v>1.0108066040358</v>
      </c>
      <c r="K34" s="132" t="n">
        <f aca="false">L34+M34+E34</f>
        <v>1818.34</v>
      </c>
      <c r="L34" s="132" t="n">
        <f aca="false">F34*1163</f>
        <v>0</v>
      </c>
      <c r="M34" s="132" t="n">
        <f aca="false">G34*9.5</f>
        <v>0</v>
      </c>
      <c r="N34" s="19"/>
      <c r="O34" s="20"/>
      <c r="P34" s="21"/>
    </row>
    <row r="35" customFormat="false" ht="15" hidden="false" customHeight="false" outlineLevel="0" collapsed="false">
      <c r="A35" s="129" t="n">
        <v>29</v>
      </c>
      <c r="B35" s="91" t="s">
        <v>45</v>
      </c>
      <c r="C35" s="130" t="n">
        <v>330</v>
      </c>
      <c r="D35" s="147" t="n">
        <v>2389.8</v>
      </c>
      <c r="E35" s="26" t="n">
        <v>4186.25</v>
      </c>
      <c r="F35" s="210"/>
      <c r="G35" s="211"/>
      <c r="H35" s="26" t="n">
        <v>100.42</v>
      </c>
      <c r="I35" s="26" t="n">
        <v>72.55</v>
      </c>
      <c r="J35" s="131" t="n">
        <f aca="false">K35/D35</f>
        <v>1.75171562473847</v>
      </c>
      <c r="K35" s="132" t="n">
        <f aca="false">L35+M35+E35</f>
        <v>4186.25</v>
      </c>
      <c r="L35" s="132" t="n">
        <f aca="false">F35*1163</f>
        <v>0</v>
      </c>
      <c r="M35" s="132" t="n">
        <f aca="false">G35*9.5</f>
        <v>0</v>
      </c>
      <c r="N35" s="19"/>
      <c r="O35" s="20"/>
      <c r="P35" s="21"/>
    </row>
    <row r="36" customFormat="false" ht="15" hidden="false" customHeight="false" outlineLevel="0" collapsed="false">
      <c r="A36" s="129" t="n">
        <v>30</v>
      </c>
      <c r="B36" s="91" t="s">
        <v>46</v>
      </c>
      <c r="C36" s="130" t="n">
        <v>324</v>
      </c>
      <c r="D36" s="147" t="n">
        <v>2274.9</v>
      </c>
      <c r="E36" s="26" t="n">
        <v>2672.08</v>
      </c>
      <c r="F36" s="211"/>
      <c r="G36" s="211"/>
      <c r="H36" s="26" t="n">
        <v>120.95</v>
      </c>
      <c r="I36" s="26" t="n">
        <v>22.92</v>
      </c>
      <c r="J36" s="131" t="n">
        <f aca="false">K36/D36</f>
        <v>1.17459228977098</v>
      </c>
      <c r="K36" s="132" t="n">
        <f aca="false">L36+M36+E36</f>
        <v>2672.08</v>
      </c>
      <c r="L36" s="132" t="n">
        <f aca="false">F36*1163</f>
        <v>0</v>
      </c>
      <c r="M36" s="132" t="n">
        <f aca="false">G36*9.5</f>
        <v>0</v>
      </c>
      <c r="N36" s="19"/>
      <c r="O36" s="20"/>
      <c r="P36" s="21"/>
    </row>
    <row r="37" customFormat="false" ht="15" hidden="false" customHeight="false" outlineLevel="0" collapsed="false">
      <c r="A37" s="129" t="n">
        <v>31</v>
      </c>
      <c r="B37" s="91" t="s">
        <v>47</v>
      </c>
      <c r="C37" s="130" t="n">
        <v>124</v>
      </c>
      <c r="D37" s="147" t="n">
        <v>1098.2</v>
      </c>
      <c r="E37" s="26" t="n">
        <v>1159.7</v>
      </c>
      <c r="F37" s="210"/>
      <c r="G37" s="211"/>
      <c r="H37" s="26" t="n">
        <v>49.95</v>
      </c>
      <c r="I37" s="210"/>
      <c r="J37" s="131" t="n">
        <f aca="false">K37/D37</f>
        <v>1.05600072846476</v>
      </c>
      <c r="K37" s="132" t="n">
        <f aca="false">L37+M37+E37</f>
        <v>1159.7</v>
      </c>
      <c r="L37" s="132" t="n">
        <f aca="false">F37*1163</f>
        <v>0</v>
      </c>
      <c r="M37" s="132" t="n">
        <f aca="false">G37*9.5</f>
        <v>0</v>
      </c>
      <c r="N37" s="19"/>
      <c r="O37" s="20"/>
      <c r="P37" s="21"/>
    </row>
    <row r="38" customFormat="false" ht="15" hidden="false" customHeight="false" outlineLevel="0" collapsed="false">
      <c r="A38" s="129" t="n">
        <v>32</v>
      </c>
      <c r="B38" s="91" t="s">
        <v>48</v>
      </c>
      <c r="C38" s="130" t="n">
        <v>364</v>
      </c>
      <c r="D38" s="147" t="n">
        <v>2103.2</v>
      </c>
      <c r="E38" s="26" t="n">
        <v>2906.24</v>
      </c>
      <c r="F38" s="210"/>
      <c r="G38" s="211"/>
      <c r="H38" s="26" t="n">
        <v>135.37</v>
      </c>
      <c r="I38" s="26" t="n">
        <v>34.79</v>
      </c>
      <c r="J38" s="131" t="n">
        <f aca="false">K38/D38</f>
        <v>1.38181818181818</v>
      </c>
      <c r="K38" s="132" t="n">
        <f aca="false">L38+M38+E38</f>
        <v>2906.24</v>
      </c>
      <c r="L38" s="132" t="n">
        <f aca="false">F38*1163</f>
        <v>0</v>
      </c>
      <c r="M38" s="132" t="n">
        <f aca="false">G38*9.5</f>
        <v>0</v>
      </c>
      <c r="N38" s="19"/>
      <c r="O38" s="20"/>
      <c r="P38" s="21"/>
      <c r="S38" s="28"/>
    </row>
    <row r="39" customFormat="false" ht="15" hidden="false" customHeight="false" outlineLevel="0" collapsed="false">
      <c r="A39" s="129" t="n">
        <v>33</v>
      </c>
      <c r="B39" s="91" t="s">
        <v>49</v>
      </c>
      <c r="C39" s="130" t="n">
        <v>378</v>
      </c>
      <c r="D39" s="147" t="n">
        <v>2104</v>
      </c>
      <c r="E39" s="26" t="n">
        <v>3302.07</v>
      </c>
      <c r="F39" s="211"/>
      <c r="G39" s="211"/>
      <c r="H39" s="26" t="n">
        <v>70.08</v>
      </c>
      <c r="I39" s="26" t="n">
        <v>69.02</v>
      </c>
      <c r="J39" s="131" t="n">
        <f aca="false">K39/D39</f>
        <v>1.56942490494297</v>
      </c>
      <c r="K39" s="132" t="n">
        <f aca="false">L39+M39+E39</f>
        <v>3302.07</v>
      </c>
      <c r="L39" s="132" t="n">
        <f aca="false">F39*1163</f>
        <v>0</v>
      </c>
      <c r="M39" s="132" t="n">
        <f aca="false">G39*9.5</f>
        <v>0</v>
      </c>
      <c r="N39" s="19"/>
      <c r="O39" s="20"/>
      <c r="P39" s="21"/>
    </row>
    <row r="40" customFormat="false" ht="15" hidden="false" customHeight="false" outlineLevel="0" collapsed="false">
      <c r="A40" s="129" t="n">
        <v>34</v>
      </c>
      <c r="B40" s="91" t="s">
        <v>50</v>
      </c>
      <c r="C40" s="130" t="n">
        <v>54</v>
      </c>
      <c r="D40" s="147" t="n">
        <v>1066.2</v>
      </c>
      <c r="E40" s="26" t="n">
        <v>3275.72</v>
      </c>
      <c r="F40" s="210"/>
      <c r="G40" s="211"/>
      <c r="H40" s="211"/>
      <c r="I40" s="211"/>
      <c r="J40" s="131" t="n">
        <f aca="false">K40/D40</f>
        <v>3.07233164509473</v>
      </c>
      <c r="K40" s="132" t="n">
        <f aca="false">L40+M40+E40</f>
        <v>3275.72</v>
      </c>
      <c r="L40" s="132" t="n">
        <f aca="false">F40*1163</f>
        <v>0</v>
      </c>
      <c r="M40" s="132" t="n">
        <f aca="false">G40*9.5</f>
        <v>0</v>
      </c>
      <c r="N40" s="19"/>
      <c r="O40" s="20"/>
      <c r="P40" s="21"/>
      <c r="S40" s="28"/>
    </row>
    <row r="41" customFormat="false" ht="15" hidden="false" customHeight="false" outlineLevel="0" collapsed="false">
      <c r="A41" s="129" t="n">
        <v>35</v>
      </c>
      <c r="B41" s="91" t="s">
        <v>51</v>
      </c>
      <c r="C41" s="130" t="n">
        <v>43</v>
      </c>
      <c r="D41" s="147" t="n">
        <v>550</v>
      </c>
      <c r="E41" s="26" t="n">
        <v>1301.29</v>
      </c>
      <c r="F41" s="210"/>
      <c r="G41" s="210"/>
      <c r="H41" s="26" t="n">
        <v>28.75</v>
      </c>
      <c r="I41" s="211"/>
      <c r="J41" s="131" t="n">
        <f aca="false">K41/D41</f>
        <v>2.36598181818182</v>
      </c>
      <c r="K41" s="132" t="n">
        <f aca="false">L41+M41+E41</f>
        <v>1301.29</v>
      </c>
      <c r="L41" s="132" t="n">
        <f aca="false">F41*1163</f>
        <v>0</v>
      </c>
      <c r="M41" s="132" t="n">
        <f aca="false">G41*9.5</f>
        <v>0</v>
      </c>
      <c r="N41" s="19"/>
      <c r="O41" s="20"/>
      <c r="P41" s="21"/>
    </row>
    <row r="42" customFormat="false" ht="15" hidden="false" customHeight="false" outlineLevel="0" collapsed="false">
      <c r="A42" s="129" t="n">
        <v>36</v>
      </c>
      <c r="B42" s="91" t="s">
        <v>52</v>
      </c>
      <c r="C42" s="130" t="n">
        <v>382</v>
      </c>
      <c r="D42" s="147" t="n">
        <v>2436.4</v>
      </c>
      <c r="E42" s="26" t="n">
        <v>2766.6</v>
      </c>
      <c r="F42" s="211"/>
      <c r="G42" s="211"/>
      <c r="H42" s="26" t="n">
        <v>195.45</v>
      </c>
      <c r="I42" s="26" t="n">
        <v>74.51</v>
      </c>
      <c r="J42" s="131" t="n">
        <f aca="false">K42/D42</f>
        <v>1.13552782794287</v>
      </c>
      <c r="K42" s="132" t="n">
        <f aca="false">L42+M42+E42</f>
        <v>2766.6</v>
      </c>
      <c r="L42" s="132" t="n">
        <f aca="false">F42*1163</f>
        <v>0</v>
      </c>
      <c r="M42" s="132" t="n">
        <f aca="false">G42*9.5</f>
        <v>0</v>
      </c>
      <c r="N42" s="19"/>
      <c r="O42" s="20"/>
      <c r="P42" s="21"/>
    </row>
    <row r="43" customFormat="false" ht="15" hidden="false" customHeight="false" outlineLevel="0" collapsed="false">
      <c r="A43" s="129" t="n">
        <v>37</v>
      </c>
      <c r="B43" s="91" t="s">
        <v>53</v>
      </c>
      <c r="C43" s="130" t="n">
        <v>551</v>
      </c>
      <c r="D43" s="147" t="n">
        <v>2462.1</v>
      </c>
      <c r="E43" s="26" t="n">
        <v>4154.39</v>
      </c>
      <c r="F43" s="210"/>
      <c r="G43" s="211"/>
      <c r="H43" s="26" t="n">
        <v>108.42</v>
      </c>
      <c r="I43" s="26" t="n">
        <v>53.27</v>
      </c>
      <c r="J43" s="131" t="n">
        <f aca="false">K43/D43</f>
        <v>1.68733601397181</v>
      </c>
      <c r="K43" s="132" t="n">
        <f aca="false">L43+M43+E43</f>
        <v>4154.39</v>
      </c>
      <c r="L43" s="132" t="n">
        <f aca="false">F43*1163</f>
        <v>0</v>
      </c>
      <c r="M43" s="132" t="n">
        <f aca="false">G43*9.5</f>
        <v>0</v>
      </c>
      <c r="N43" s="19"/>
      <c r="O43" s="20"/>
      <c r="P43" s="21"/>
    </row>
    <row r="44" customFormat="false" ht="15" hidden="false" customHeight="false" outlineLevel="0" collapsed="false">
      <c r="A44" s="129" t="n">
        <v>38</v>
      </c>
      <c r="B44" s="91" t="s">
        <v>54</v>
      </c>
      <c r="C44" s="130" t="n">
        <v>213</v>
      </c>
      <c r="D44" s="147" t="n">
        <v>2044.3</v>
      </c>
      <c r="E44" s="26" t="n">
        <v>5014.46</v>
      </c>
      <c r="F44" s="210"/>
      <c r="G44" s="211"/>
      <c r="H44" s="74" t="n">
        <v>211.84</v>
      </c>
      <c r="I44" s="210"/>
      <c r="J44" s="131" t="n">
        <f aca="false">K44/D44</f>
        <v>2.45289830259747</v>
      </c>
      <c r="K44" s="132" t="n">
        <f aca="false">L44+M44+E44</f>
        <v>5014.46</v>
      </c>
      <c r="L44" s="132" t="n">
        <f aca="false">F44*1163</f>
        <v>0</v>
      </c>
      <c r="M44" s="132" t="n">
        <f aca="false">G44*9.5</f>
        <v>0</v>
      </c>
      <c r="N44" s="19"/>
      <c r="O44" s="20"/>
      <c r="P44" s="21"/>
    </row>
    <row r="45" customFormat="false" ht="15" hidden="false" customHeight="false" outlineLevel="0" collapsed="false">
      <c r="A45" s="129" t="n">
        <v>39</v>
      </c>
      <c r="B45" s="91" t="s">
        <v>55</v>
      </c>
      <c r="C45" s="130" t="n">
        <v>359</v>
      </c>
      <c r="D45" s="147" t="n">
        <v>2319.2</v>
      </c>
      <c r="E45" s="26" t="n">
        <v>3473.81</v>
      </c>
      <c r="F45" s="211"/>
      <c r="G45" s="211"/>
      <c r="H45" s="26" t="n">
        <v>161.74</v>
      </c>
      <c r="I45" s="213"/>
      <c r="J45" s="131" t="n">
        <f aca="false">K45/D45</f>
        <v>1.49784839599862</v>
      </c>
      <c r="K45" s="132" t="n">
        <f aca="false">L45+M45+E45</f>
        <v>3473.81</v>
      </c>
      <c r="L45" s="132" t="n">
        <f aca="false">F45*1163</f>
        <v>0</v>
      </c>
      <c r="M45" s="132" t="n">
        <f aca="false">G45*9.5</f>
        <v>0</v>
      </c>
      <c r="N45" s="19"/>
      <c r="O45" s="20"/>
      <c r="P45" s="21"/>
    </row>
    <row r="46" customFormat="false" ht="15" hidden="false" customHeight="false" outlineLevel="0" collapsed="false">
      <c r="A46" s="129" t="n">
        <v>40</v>
      </c>
      <c r="B46" s="91" t="s">
        <v>56</v>
      </c>
      <c r="C46" s="130" t="n">
        <v>185</v>
      </c>
      <c r="D46" s="147" t="n">
        <v>1099.3</v>
      </c>
      <c r="E46" s="26" t="n">
        <v>1522.24</v>
      </c>
      <c r="F46" s="210"/>
      <c r="G46" s="211"/>
      <c r="H46" s="26" t="n">
        <v>42.61</v>
      </c>
      <c r="I46" s="211"/>
      <c r="J46" s="131" t="n">
        <f aca="false">K46/D46</f>
        <v>1.38473574092604</v>
      </c>
      <c r="K46" s="132" t="n">
        <f aca="false">L46+M46+E46</f>
        <v>1522.24</v>
      </c>
      <c r="L46" s="132" t="n">
        <f aca="false">F46*1163</f>
        <v>0</v>
      </c>
      <c r="M46" s="132" t="n">
        <f aca="false">G46*9.5</f>
        <v>0</v>
      </c>
      <c r="N46" s="19"/>
      <c r="O46" s="20"/>
      <c r="P46" s="21"/>
    </row>
    <row r="47" customFormat="false" ht="15" hidden="false" customHeight="false" outlineLevel="0" collapsed="false">
      <c r="A47" s="129" t="n">
        <v>41</v>
      </c>
      <c r="B47" s="91" t="s">
        <v>57</v>
      </c>
      <c r="C47" s="130" t="n">
        <v>307</v>
      </c>
      <c r="D47" s="147" t="n">
        <v>2129.7</v>
      </c>
      <c r="E47" s="26" t="n">
        <v>2795.8</v>
      </c>
      <c r="F47" s="210"/>
      <c r="G47" s="211"/>
      <c r="H47" s="26" t="n">
        <v>166.99</v>
      </c>
      <c r="I47" s="26" t="n">
        <v>51.97</v>
      </c>
      <c r="J47" s="131" t="n">
        <f aca="false">K47/D47</f>
        <v>1.31276705639292</v>
      </c>
      <c r="K47" s="132" t="n">
        <f aca="false">L47+M47+E47</f>
        <v>2795.8</v>
      </c>
      <c r="L47" s="132" t="n">
        <f aca="false">F47*1163</f>
        <v>0</v>
      </c>
      <c r="M47" s="132" t="n">
        <f aca="false">G47*9.5</f>
        <v>0</v>
      </c>
      <c r="N47" s="19"/>
      <c r="O47" s="20"/>
      <c r="P47" s="21"/>
    </row>
    <row r="48" customFormat="false" ht="15" hidden="false" customHeight="false" outlineLevel="0" collapsed="false">
      <c r="A48" s="129" t="n">
        <v>42</v>
      </c>
      <c r="B48" s="91" t="s">
        <v>58</v>
      </c>
      <c r="C48" s="130" t="n">
        <v>228</v>
      </c>
      <c r="D48" s="147" t="n">
        <v>1413.6</v>
      </c>
      <c r="E48" s="26" t="n">
        <v>2947.45</v>
      </c>
      <c r="F48" s="211"/>
      <c r="G48" s="211"/>
      <c r="H48" s="26" t="n">
        <v>72.82</v>
      </c>
      <c r="I48" s="211"/>
      <c r="J48" s="131" t="n">
        <f aca="false">K48/D48</f>
        <v>2.08506649688738</v>
      </c>
      <c r="K48" s="132" t="n">
        <f aca="false">L48+M48+E48</f>
        <v>2947.45</v>
      </c>
      <c r="L48" s="132" t="n">
        <f aca="false">F48*1163</f>
        <v>0</v>
      </c>
      <c r="M48" s="132" t="n">
        <f aca="false">G48*9.5</f>
        <v>0</v>
      </c>
      <c r="N48" s="19"/>
      <c r="O48" s="20"/>
      <c r="P48" s="21"/>
    </row>
    <row r="49" customFormat="false" ht="15" hidden="false" customHeight="false" outlineLevel="0" collapsed="false">
      <c r="A49" s="129" t="n">
        <v>43</v>
      </c>
      <c r="B49" s="91" t="s">
        <v>59</v>
      </c>
      <c r="C49" s="130" t="n">
        <v>207</v>
      </c>
      <c r="D49" s="147" t="n">
        <v>896.8</v>
      </c>
      <c r="E49" s="26" t="n">
        <v>2327.64</v>
      </c>
      <c r="F49" s="210"/>
      <c r="G49" s="211"/>
      <c r="H49" s="26" t="n">
        <v>94.86</v>
      </c>
      <c r="I49" s="210"/>
      <c r="J49" s="131" t="n">
        <f aca="false">K49/D49</f>
        <v>2.59549509366637</v>
      </c>
      <c r="K49" s="132" t="n">
        <f aca="false">L49+M49+E49</f>
        <v>2327.64</v>
      </c>
      <c r="L49" s="132" t="n">
        <f aca="false">F49*1163</f>
        <v>0</v>
      </c>
      <c r="M49" s="132" t="n">
        <f aca="false">G49*9.5</f>
        <v>0</v>
      </c>
      <c r="N49" s="19"/>
      <c r="O49" s="20"/>
      <c r="P49" s="21"/>
    </row>
    <row r="50" customFormat="false" ht="15" hidden="false" customHeight="false" outlineLevel="0" collapsed="false">
      <c r="A50" s="129" t="n">
        <v>44</v>
      </c>
      <c r="B50" s="91" t="s">
        <v>60</v>
      </c>
      <c r="C50" s="130" t="n">
        <v>450</v>
      </c>
      <c r="D50" s="147" t="n">
        <v>2462.18</v>
      </c>
      <c r="E50" s="26" t="n">
        <v>4233.87</v>
      </c>
      <c r="F50" s="210"/>
      <c r="G50" s="211"/>
      <c r="H50" s="26" t="n">
        <v>157.58</v>
      </c>
      <c r="I50" s="74" t="n">
        <v>16.76</v>
      </c>
      <c r="J50" s="131" t="n">
        <f aca="false">K50/D50</f>
        <v>1.71956152677708</v>
      </c>
      <c r="K50" s="132" t="n">
        <f aca="false">L50+M50+E50</f>
        <v>4233.87</v>
      </c>
      <c r="L50" s="132" t="n">
        <f aca="false">F50*1163</f>
        <v>0</v>
      </c>
      <c r="M50" s="132" t="n">
        <f aca="false">G50*9.5</f>
        <v>0</v>
      </c>
      <c r="N50" s="19"/>
      <c r="O50" s="20"/>
      <c r="P50" s="21"/>
    </row>
    <row r="51" customFormat="false" ht="15" hidden="false" customHeight="false" outlineLevel="0" collapsed="false">
      <c r="A51" s="129" t="n">
        <v>45</v>
      </c>
      <c r="B51" s="91" t="s">
        <v>61</v>
      </c>
      <c r="C51" s="130" t="n">
        <v>220</v>
      </c>
      <c r="D51" s="147" t="n">
        <v>1330</v>
      </c>
      <c r="E51" s="26" t="n">
        <v>2291.69</v>
      </c>
      <c r="F51" s="211"/>
      <c r="G51" s="211"/>
      <c r="H51" s="26" t="n">
        <v>65.93</v>
      </c>
      <c r="I51" s="211"/>
      <c r="J51" s="131" t="n">
        <f aca="false">K51/D51</f>
        <v>1.72307518796992</v>
      </c>
      <c r="K51" s="132" t="n">
        <f aca="false">L51+M51+E51</f>
        <v>2291.69</v>
      </c>
      <c r="L51" s="132" t="n">
        <f aca="false">F51*1163</f>
        <v>0</v>
      </c>
      <c r="M51" s="132" t="n">
        <f aca="false">G51*9.5</f>
        <v>0</v>
      </c>
      <c r="N51" s="19"/>
      <c r="O51" s="20"/>
      <c r="P51" s="21"/>
    </row>
    <row r="52" customFormat="false" ht="15" hidden="false" customHeight="false" outlineLevel="0" collapsed="false">
      <c r="A52" s="129" t="n">
        <v>46</v>
      </c>
      <c r="B52" s="91" t="s">
        <v>62</v>
      </c>
      <c r="C52" s="130" t="n">
        <v>350</v>
      </c>
      <c r="D52" s="147" t="n">
        <v>2831.4</v>
      </c>
      <c r="E52" s="26" t="n">
        <v>4800.3</v>
      </c>
      <c r="F52" s="210"/>
      <c r="G52" s="211"/>
      <c r="H52" s="26" t="n">
        <v>100.78</v>
      </c>
      <c r="I52" s="26" t="n">
        <v>45.69</v>
      </c>
      <c r="J52" s="131" t="n">
        <f aca="false">K52/D52</f>
        <v>1.69538037719856</v>
      </c>
      <c r="K52" s="132" t="n">
        <f aca="false">L52+M52+E52</f>
        <v>4800.3</v>
      </c>
      <c r="L52" s="132" t="n">
        <f aca="false">F52*1163</f>
        <v>0</v>
      </c>
      <c r="M52" s="132" t="n">
        <f aca="false">G52*9.5</f>
        <v>0</v>
      </c>
      <c r="N52" s="19"/>
      <c r="O52" s="20"/>
      <c r="P52" s="21"/>
    </row>
    <row r="53" customFormat="false" ht="15" hidden="false" customHeight="false" outlineLevel="0" collapsed="false">
      <c r="A53" s="129" t="n">
        <v>47</v>
      </c>
      <c r="B53" s="91" t="s">
        <v>63</v>
      </c>
      <c r="C53" s="130" t="n">
        <v>320</v>
      </c>
      <c r="D53" s="147" t="n">
        <v>1642.5</v>
      </c>
      <c r="E53" s="26" t="n">
        <v>3250.2</v>
      </c>
      <c r="F53" s="210"/>
      <c r="G53" s="211"/>
      <c r="H53" s="26" t="n">
        <v>109.64</v>
      </c>
      <c r="I53" s="211"/>
      <c r="J53" s="131" t="n">
        <f aca="false">K53/D53</f>
        <v>1.97881278538813</v>
      </c>
      <c r="K53" s="132" t="n">
        <f aca="false">L53+M53+E53</f>
        <v>3250.2</v>
      </c>
      <c r="L53" s="132" t="n">
        <f aca="false">F53*1163</f>
        <v>0</v>
      </c>
      <c r="M53" s="132" t="n">
        <f aca="false">G53*9.5</f>
        <v>0</v>
      </c>
      <c r="N53" s="19"/>
      <c r="O53" s="20"/>
      <c r="P53" s="21"/>
    </row>
    <row r="54" customFormat="false" ht="15" hidden="false" customHeight="false" outlineLevel="0" collapsed="false">
      <c r="A54" s="129" t="n">
        <v>48</v>
      </c>
      <c r="B54" s="91" t="s">
        <v>64</v>
      </c>
      <c r="C54" s="130" t="n">
        <v>464</v>
      </c>
      <c r="D54" s="147" t="n">
        <v>2437.4</v>
      </c>
      <c r="E54" s="26" t="n">
        <v>4870.63</v>
      </c>
      <c r="F54" s="211"/>
      <c r="G54" s="211"/>
      <c r="H54" s="26" t="n">
        <v>210.17</v>
      </c>
      <c r="I54" s="210"/>
      <c r="J54" s="131" t="n">
        <f aca="false">K54/D54</f>
        <v>1.99828916058095</v>
      </c>
      <c r="K54" s="132" t="n">
        <f aca="false">L54+M54+E54</f>
        <v>4870.63</v>
      </c>
      <c r="L54" s="132" t="n">
        <f aca="false">F54*1163</f>
        <v>0</v>
      </c>
      <c r="M54" s="132" t="n">
        <f aca="false">G54*9.5</f>
        <v>0</v>
      </c>
      <c r="N54" s="19"/>
      <c r="O54" s="20"/>
      <c r="P54" s="21"/>
    </row>
    <row r="55" customFormat="false" ht="15" hidden="false" customHeight="false" outlineLevel="0" collapsed="false">
      <c r="A55" s="129" t="n">
        <v>49</v>
      </c>
      <c r="B55" s="91" t="s">
        <v>65</v>
      </c>
      <c r="C55" s="130" t="n">
        <v>117</v>
      </c>
      <c r="D55" s="147" t="n">
        <v>966</v>
      </c>
      <c r="E55" s="26" t="n">
        <v>1617.09</v>
      </c>
      <c r="F55" s="210"/>
      <c r="G55" s="211"/>
      <c r="H55" s="214"/>
      <c r="I55" s="211"/>
      <c r="J55" s="131" t="n">
        <f aca="false">K55/D55</f>
        <v>1.67400621118012</v>
      </c>
      <c r="K55" s="132" t="n">
        <f aca="false">L55+M55+E55</f>
        <v>1617.09</v>
      </c>
      <c r="L55" s="132" t="n">
        <f aca="false">F55*1163</f>
        <v>0</v>
      </c>
      <c r="M55" s="132" t="n">
        <f aca="false">G55*9.5</f>
        <v>0</v>
      </c>
      <c r="N55" s="19"/>
      <c r="O55" s="20"/>
      <c r="P55" s="21"/>
    </row>
    <row r="56" customFormat="false" ht="15" hidden="false" customHeight="false" outlineLevel="0" collapsed="false">
      <c r="A56" s="137"/>
      <c r="B56" s="138" t="s">
        <v>66</v>
      </c>
      <c r="C56" s="139" t="n">
        <f aca="false">SUM(C7:C55)</f>
        <v>13220</v>
      </c>
      <c r="D56" s="139" t="n">
        <f aca="false">SUM(D7:D55)</f>
        <v>82573.62</v>
      </c>
      <c r="E56" s="140" t="n">
        <f aca="false">SUM(E7:E55)</f>
        <v>138588.3</v>
      </c>
      <c r="F56" s="140" t="n">
        <f aca="false">SUM(F7:F55)</f>
        <v>0.77</v>
      </c>
      <c r="G56" s="140" t="n">
        <f aca="false">SUM(G7:G55)</f>
        <v>689.82</v>
      </c>
      <c r="H56" s="140" t="n">
        <f aca="false">SUM(H7:H55)</f>
        <v>4843.54</v>
      </c>
      <c r="I56" s="140" t="n">
        <f aca="false">SUM(I7:I55)</f>
        <v>1190.39</v>
      </c>
      <c r="J56" s="141"/>
      <c r="K56" s="142"/>
      <c r="L56" s="142"/>
      <c r="M56" s="142"/>
      <c r="N56" s="19"/>
      <c r="O56" s="20"/>
      <c r="P56" s="21"/>
    </row>
    <row r="57" customFormat="false" ht="15" hidden="false" customHeight="false" outlineLevel="0" collapsed="false">
      <c r="A57" s="143"/>
      <c r="B57" s="138" t="s">
        <v>67</v>
      </c>
      <c r="C57" s="139"/>
      <c r="D57" s="139"/>
      <c r="E57" s="140"/>
      <c r="F57" s="140"/>
      <c r="G57" s="140"/>
      <c r="H57" s="140"/>
      <c r="I57" s="140"/>
      <c r="J57" s="144" t="n">
        <f aca="false">SUM(J7:J55)/49</f>
        <v>2.01275213511288</v>
      </c>
      <c r="K57" s="142"/>
      <c r="L57" s="142"/>
      <c r="M57" s="142"/>
      <c r="N57" s="19"/>
      <c r="O57" s="20"/>
      <c r="P57" s="21"/>
    </row>
    <row r="58" customFormat="false" ht="15" hidden="false" customHeight="false" outlineLevel="0" collapsed="false">
      <c r="A58" s="125"/>
      <c r="B58" s="125"/>
      <c r="C58" s="125"/>
      <c r="D58" s="125"/>
      <c r="E58" s="124"/>
      <c r="F58" s="124"/>
      <c r="G58" s="124"/>
      <c r="H58" s="124"/>
      <c r="I58" s="124"/>
      <c r="J58" s="124"/>
      <c r="K58" s="124"/>
      <c r="L58" s="124"/>
      <c r="M58" s="124"/>
      <c r="N58" s="19"/>
      <c r="O58" s="20"/>
      <c r="P58" s="21"/>
    </row>
    <row r="59" customFormat="false" ht="15" hidden="false" customHeight="false" outlineLevel="0" collapsed="false">
      <c r="A59" s="125"/>
      <c r="B59" s="125"/>
      <c r="C59" s="125"/>
      <c r="D59" s="125"/>
      <c r="E59" s="124"/>
      <c r="F59" s="124"/>
      <c r="G59" s="124"/>
      <c r="H59" s="124"/>
      <c r="I59" s="124"/>
      <c r="J59" s="124"/>
      <c r="K59" s="124"/>
      <c r="L59" s="124"/>
      <c r="M59" s="124"/>
      <c r="N59" s="19"/>
      <c r="O59" s="20"/>
      <c r="P59" s="21"/>
    </row>
    <row r="60" customFormat="false" ht="13.5" hidden="false" customHeight="true" outlineLevel="0" collapsed="false">
      <c r="A60" s="126" t="s">
        <v>1</v>
      </c>
      <c r="B60" s="127" t="s">
        <v>2</v>
      </c>
      <c r="C60" s="127" t="s">
        <v>3</v>
      </c>
      <c r="D60" s="127" t="s">
        <v>4</v>
      </c>
      <c r="E60" s="126" t="s">
        <v>5</v>
      </c>
      <c r="F60" s="126"/>
      <c r="G60" s="126"/>
      <c r="H60" s="126"/>
      <c r="I60" s="126"/>
      <c r="J60" s="127" t="s">
        <v>6</v>
      </c>
      <c r="K60" s="127" t="s">
        <v>7</v>
      </c>
      <c r="L60" s="127"/>
      <c r="M60" s="127"/>
      <c r="N60" s="19"/>
      <c r="O60" s="20"/>
      <c r="P60" s="21"/>
    </row>
    <row r="61" customFormat="false" ht="35.05" hidden="false" customHeight="false" outlineLevel="0" collapsed="false">
      <c r="A61" s="126"/>
      <c r="B61" s="127"/>
      <c r="C61" s="127"/>
      <c r="D61" s="127"/>
      <c r="E61" s="126" t="s">
        <v>8</v>
      </c>
      <c r="F61" s="126" t="s">
        <v>9</v>
      </c>
      <c r="G61" s="126" t="s">
        <v>10</v>
      </c>
      <c r="H61" s="126" t="s">
        <v>11</v>
      </c>
      <c r="I61" s="126" t="s">
        <v>12</v>
      </c>
      <c r="J61" s="127"/>
      <c r="K61" s="127" t="s">
        <v>13</v>
      </c>
      <c r="L61" s="127" t="s">
        <v>14</v>
      </c>
      <c r="M61" s="127" t="s">
        <v>15</v>
      </c>
      <c r="N61" s="19"/>
      <c r="O61" s="20"/>
      <c r="P61" s="21"/>
    </row>
    <row r="62" customFormat="false" ht="13.5" hidden="false" customHeight="true" outlineLevel="0" collapsed="false">
      <c r="A62" s="128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9"/>
      <c r="O62" s="20"/>
      <c r="P62" s="21"/>
      <c r="Q62" s="1"/>
      <c r="R62" s="1"/>
      <c r="S62" s="1"/>
    </row>
    <row r="63" customFormat="false" ht="15" hidden="false" customHeight="false" outlineLevel="0" collapsed="false">
      <c r="A63" s="129" t="n">
        <v>1</v>
      </c>
      <c r="B63" s="91" t="s">
        <v>69</v>
      </c>
      <c r="C63" s="130" t="n">
        <v>334</v>
      </c>
      <c r="D63" s="147" t="n">
        <v>495</v>
      </c>
      <c r="E63" s="26" t="n">
        <v>3792.58</v>
      </c>
      <c r="F63" s="211"/>
      <c r="G63" s="26" t="n">
        <v>2346.55</v>
      </c>
      <c r="H63" s="26" t="n">
        <v>322.19</v>
      </c>
      <c r="I63" s="211"/>
      <c r="J63" s="131" t="n">
        <f aca="false">K63/D63</f>
        <v>52.6965757575758</v>
      </c>
      <c r="K63" s="132" t="n">
        <f aca="false">L63+M63+E63</f>
        <v>26084.805</v>
      </c>
      <c r="L63" s="132" t="n">
        <f aca="false">F63*1163</f>
        <v>0</v>
      </c>
      <c r="M63" s="132" t="n">
        <f aca="false">G63*9.5</f>
        <v>22292.225</v>
      </c>
      <c r="N63" s="19"/>
      <c r="O63" s="20"/>
      <c r="P63" s="21"/>
    </row>
    <row r="64" customFormat="false" ht="27.75" hidden="false" customHeight="true" outlineLevel="0" collapsed="false">
      <c r="A64" s="129" t="n">
        <v>2</v>
      </c>
      <c r="B64" s="91" t="s">
        <v>70</v>
      </c>
      <c r="C64" s="130" t="n">
        <v>110</v>
      </c>
      <c r="D64" s="147" t="n">
        <v>526.3</v>
      </c>
      <c r="E64" s="26" t="n">
        <v>1821.68</v>
      </c>
      <c r="F64" s="210"/>
      <c r="G64" s="211"/>
      <c r="H64" s="26" t="n">
        <v>25.57</v>
      </c>
      <c r="I64" s="211"/>
      <c r="J64" s="131" t="n">
        <f aca="false">K64/D64</f>
        <v>3.46129583887517</v>
      </c>
      <c r="K64" s="132" t="n">
        <f aca="false">L64+M64+E64</f>
        <v>1821.68</v>
      </c>
      <c r="L64" s="132" t="n">
        <f aca="false">F64*1163</f>
        <v>0</v>
      </c>
      <c r="M64" s="132" t="n">
        <f aca="false">G64*9.5</f>
        <v>0</v>
      </c>
      <c r="N64" s="19"/>
      <c r="O64" s="20"/>
      <c r="P64" s="21"/>
    </row>
    <row r="65" customFormat="false" ht="15" hidden="false" customHeight="false" outlineLevel="0" collapsed="false">
      <c r="A65" s="129" t="n">
        <v>3</v>
      </c>
      <c r="B65" s="91" t="s">
        <v>71</v>
      </c>
      <c r="C65" s="130" t="n">
        <v>601</v>
      </c>
      <c r="D65" s="147" t="n">
        <v>1812.7</v>
      </c>
      <c r="E65" s="26" t="n">
        <v>293.75</v>
      </c>
      <c r="F65" s="210"/>
      <c r="G65" s="211"/>
      <c r="H65" s="26" t="n">
        <v>5.06</v>
      </c>
      <c r="I65" s="211"/>
      <c r="J65" s="131" t="n">
        <f aca="false">K65/D65</f>
        <v>0.162051084018315</v>
      </c>
      <c r="K65" s="132" t="n">
        <f aca="false">L65+M65+E65</f>
        <v>293.75</v>
      </c>
      <c r="L65" s="132" t="n">
        <f aca="false">F65*1163</f>
        <v>0</v>
      </c>
      <c r="M65" s="132" t="n">
        <f aca="false">G65*9.5</f>
        <v>0</v>
      </c>
      <c r="N65" s="19"/>
      <c r="O65" s="20"/>
      <c r="P65" s="21"/>
    </row>
    <row r="66" customFormat="false" ht="15" hidden="false" customHeight="false" outlineLevel="0" collapsed="false">
      <c r="A66" s="129" t="n">
        <v>4</v>
      </c>
      <c r="B66" s="91" t="s">
        <v>72</v>
      </c>
      <c r="C66" s="130" t="n">
        <v>999</v>
      </c>
      <c r="D66" s="147" t="n">
        <v>4097.4</v>
      </c>
      <c r="E66" s="26" t="n">
        <v>1887.85</v>
      </c>
      <c r="F66" s="211"/>
      <c r="G66" s="211"/>
      <c r="H66" s="26" t="n">
        <v>143.62</v>
      </c>
      <c r="I66" s="211"/>
      <c r="J66" s="131" t="n">
        <f aca="false">K66/D66</f>
        <v>0.46074339825255</v>
      </c>
      <c r="K66" s="132" t="n">
        <f aca="false">L66+M66+E66</f>
        <v>1887.85</v>
      </c>
      <c r="L66" s="132" t="n">
        <f aca="false">F66*1163</f>
        <v>0</v>
      </c>
      <c r="M66" s="132" t="n">
        <f aca="false">G66*9.5</f>
        <v>0</v>
      </c>
      <c r="N66" s="19"/>
      <c r="O66" s="20"/>
      <c r="P66" s="21"/>
    </row>
    <row r="67" customFormat="false" ht="24" hidden="false" customHeight="true" outlineLevel="0" collapsed="false">
      <c r="A67" s="129" t="n">
        <v>5</v>
      </c>
      <c r="B67" s="91" t="s">
        <v>73</v>
      </c>
      <c r="C67" s="130" t="n">
        <v>687</v>
      </c>
      <c r="D67" s="147" t="n">
        <v>2717.99</v>
      </c>
      <c r="E67" s="26" t="n">
        <v>852.05</v>
      </c>
      <c r="F67" s="210"/>
      <c r="G67" s="211"/>
      <c r="H67" s="26" t="n">
        <v>40.68</v>
      </c>
      <c r="I67" s="211"/>
      <c r="J67" s="131" t="n">
        <f aca="false">K67/D67</f>
        <v>0.313485332911453</v>
      </c>
      <c r="K67" s="132" t="n">
        <f aca="false">L67+M67+E67</f>
        <v>852.05</v>
      </c>
      <c r="L67" s="132" t="n">
        <f aca="false">F67*1163</f>
        <v>0</v>
      </c>
      <c r="M67" s="132" t="n">
        <f aca="false">G67*9.5</f>
        <v>0</v>
      </c>
      <c r="N67" s="19"/>
      <c r="O67" s="20"/>
      <c r="P67" s="21"/>
    </row>
    <row r="68" customFormat="false" ht="15" hidden="false" customHeight="false" outlineLevel="0" collapsed="false">
      <c r="A68" s="129" t="n">
        <v>6</v>
      </c>
      <c r="B68" s="91" t="s">
        <v>74</v>
      </c>
      <c r="C68" s="130" t="n">
        <v>26</v>
      </c>
      <c r="D68" s="147" t="n">
        <v>455.1</v>
      </c>
      <c r="E68" s="26" t="n">
        <v>204.77</v>
      </c>
      <c r="F68" s="210"/>
      <c r="G68" s="211"/>
      <c r="H68" s="26" t="n">
        <v>8.31</v>
      </c>
      <c r="I68" s="211"/>
      <c r="J68" s="131" t="n">
        <f aca="false">K68/D68</f>
        <v>0.449945067018238</v>
      </c>
      <c r="K68" s="132" t="n">
        <f aca="false">L68+M68+E68</f>
        <v>204.77</v>
      </c>
      <c r="L68" s="132" t="n">
        <f aca="false">F68*1163</f>
        <v>0</v>
      </c>
      <c r="M68" s="132" t="n">
        <f aca="false">G68*9.5</f>
        <v>0</v>
      </c>
      <c r="N68" s="19"/>
      <c r="O68" s="20"/>
      <c r="P68" s="21"/>
    </row>
    <row r="69" customFormat="false" ht="15" hidden="false" customHeight="false" outlineLevel="0" collapsed="false">
      <c r="A69" s="129" t="n">
        <v>7</v>
      </c>
      <c r="B69" s="91" t="s">
        <v>75</v>
      </c>
      <c r="C69" s="130" t="n">
        <v>788</v>
      </c>
      <c r="D69" s="147" t="n">
        <v>6353.7</v>
      </c>
      <c r="E69" s="26" t="n">
        <v>9920.99</v>
      </c>
      <c r="F69" s="211"/>
      <c r="G69" s="211"/>
      <c r="H69" s="26" t="n">
        <v>373.65</v>
      </c>
      <c r="I69" s="26" t="n">
        <v>150</v>
      </c>
      <c r="J69" s="131" t="n">
        <f aca="false">K69/D69</f>
        <v>1.5614508081905</v>
      </c>
      <c r="K69" s="132" t="n">
        <f aca="false">L69+M69+E69</f>
        <v>9920.99</v>
      </c>
      <c r="L69" s="132" t="n">
        <f aca="false">F69*1163</f>
        <v>0</v>
      </c>
      <c r="M69" s="132" t="n">
        <f aca="false">G69*9.5</f>
        <v>0</v>
      </c>
      <c r="N69" s="19"/>
      <c r="O69" s="20"/>
      <c r="P69" s="21"/>
    </row>
    <row r="70" customFormat="false" ht="15" hidden="false" customHeight="false" outlineLevel="0" collapsed="false">
      <c r="A70" s="129" t="n">
        <v>8</v>
      </c>
      <c r="B70" s="91" t="s">
        <v>76</v>
      </c>
      <c r="C70" s="130" t="n">
        <v>1001</v>
      </c>
      <c r="D70" s="147" t="n">
        <v>5467</v>
      </c>
      <c r="E70" s="26" t="n">
        <v>5821.41</v>
      </c>
      <c r="F70" s="210"/>
      <c r="G70" s="211"/>
      <c r="H70" s="26" t="n">
        <v>136.53</v>
      </c>
      <c r="I70" s="26" t="n">
        <v>39.41</v>
      </c>
      <c r="J70" s="131" t="n">
        <f aca="false">K70/D70</f>
        <v>1.0648271446863</v>
      </c>
      <c r="K70" s="132" t="n">
        <f aca="false">L70+M70+E70</f>
        <v>5821.41</v>
      </c>
      <c r="L70" s="132" t="n">
        <f aca="false">F70*1163</f>
        <v>0</v>
      </c>
      <c r="M70" s="132" t="n">
        <f aca="false">G70*9.5</f>
        <v>0</v>
      </c>
      <c r="N70" s="19"/>
      <c r="O70" s="20"/>
      <c r="P70" s="21"/>
    </row>
    <row r="71" customFormat="false" ht="15" hidden="false" customHeight="false" outlineLevel="0" collapsed="false">
      <c r="A71" s="129" t="n">
        <v>9</v>
      </c>
      <c r="B71" s="91" t="s">
        <v>77</v>
      </c>
      <c r="C71" s="130" t="n">
        <v>417</v>
      </c>
      <c r="D71" s="147" t="n">
        <v>2305.1</v>
      </c>
      <c r="E71" s="26" t="n">
        <v>926.78</v>
      </c>
      <c r="F71" s="210"/>
      <c r="G71" s="211"/>
      <c r="H71" s="26" t="n">
        <v>38.49</v>
      </c>
      <c r="I71" s="211"/>
      <c r="J71" s="131" t="n">
        <f aca="false">K71/D71</f>
        <v>0.402056309921478</v>
      </c>
      <c r="K71" s="132" t="n">
        <f aca="false">L71+M71+E71</f>
        <v>926.78</v>
      </c>
      <c r="L71" s="132" t="n">
        <f aca="false">F71*1163</f>
        <v>0</v>
      </c>
      <c r="M71" s="132" t="n">
        <f aca="false">G71*9.5</f>
        <v>0</v>
      </c>
      <c r="N71" s="19"/>
      <c r="O71" s="20"/>
      <c r="P71" s="21"/>
    </row>
    <row r="72" customFormat="false" ht="15" hidden="false" customHeight="false" outlineLevel="0" collapsed="false">
      <c r="A72" s="129" t="n">
        <v>10</v>
      </c>
      <c r="B72" s="91" t="s">
        <v>78</v>
      </c>
      <c r="C72" s="130" t="n">
        <v>819</v>
      </c>
      <c r="D72" s="147" t="n">
        <v>3510</v>
      </c>
      <c r="E72" s="26" t="n">
        <v>1725.39</v>
      </c>
      <c r="F72" s="211"/>
      <c r="G72" s="210"/>
      <c r="H72" s="26" t="n">
        <v>75.75</v>
      </c>
      <c r="I72" s="211"/>
      <c r="J72" s="131" t="n">
        <f aca="false">K72/D72</f>
        <v>0.491564102564103</v>
      </c>
      <c r="K72" s="132" t="n">
        <f aca="false">L72+M72+E72</f>
        <v>1725.39</v>
      </c>
      <c r="L72" s="132" t="n">
        <f aca="false">F72*1163</f>
        <v>0</v>
      </c>
      <c r="M72" s="132" t="n">
        <f aca="false">G72*9.5</f>
        <v>0</v>
      </c>
      <c r="N72" s="19"/>
      <c r="O72" s="20"/>
      <c r="P72" s="21"/>
    </row>
    <row r="73" customFormat="false" ht="15" hidden="false" customHeight="false" outlineLevel="0" collapsed="false">
      <c r="A73" s="129" t="n">
        <v>11</v>
      </c>
      <c r="B73" s="91" t="s">
        <v>79</v>
      </c>
      <c r="C73" s="130" t="n">
        <v>282</v>
      </c>
      <c r="D73" s="147" t="n">
        <v>3225</v>
      </c>
      <c r="E73" s="26" t="n">
        <v>1977.19</v>
      </c>
      <c r="F73" s="210"/>
      <c r="G73" s="214"/>
      <c r="H73" s="26" t="n">
        <v>45.7</v>
      </c>
      <c r="I73" s="211"/>
      <c r="J73" s="131" t="n">
        <f aca="false">K73/D73</f>
        <v>0.613082170542636</v>
      </c>
      <c r="K73" s="132" t="n">
        <f aca="false">L73+M73+E73</f>
        <v>1977.19</v>
      </c>
      <c r="L73" s="132" t="n">
        <f aca="false">F73*1163</f>
        <v>0</v>
      </c>
      <c r="M73" s="132" t="n">
        <f aca="false">G73*9.5</f>
        <v>0</v>
      </c>
      <c r="N73" s="19"/>
      <c r="O73" s="20"/>
      <c r="P73" s="21"/>
    </row>
    <row r="74" customFormat="false" ht="15" hidden="false" customHeight="false" outlineLevel="0" collapsed="false">
      <c r="A74" s="129" t="n">
        <v>12</v>
      </c>
      <c r="B74" s="91" t="s">
        <v>80</v>
      </c>
      <c r="C74" s="130" t="n">
        <v>859</v>
      </c>
      <c r="D74" s="147" t="n">
        <v>3975.1</v>
      </c>
      <c r="E74" s="26" t="n">
        <v>1133.71</v>
      </c>
      <c r="F74" s="210"/>
      <c r="G74" s="211"/>
      <c r="H74" s="26" t="n">
        <v>68.94</v>
      </c>
      <c r="I74" s="211"/>
      <c r="J74" s="131" t="n">
        <f aca="false">K74/D74</f>
        <v>0.285202887977661</v>
      </c>
      <c r="K74" s="132" t="n">
        <f aca="false">L74+M74+E74</f>
        <v>1133.71</v>
      </c>
      <c r="L74" s="132" t="n">
        <f aca="false">F74*1163</f>
        <v>0</v>
      </c>
      <c r="M74" s="132" t="n">
        <f aca="false">G74*9.5</f>
        <v>0</v>
      </c>
      <c r="N74" s="19"/>
      <c r="O74" s="20"/>
      <c r="P74" s="21"/>
    </row>
    <row r="75" customFormat="false" ht="15" hidden="false" customHeight="false" outlineLevel="0" collapsed="false">
      <c r="A75" s="129" t="n">
        <v>13</v>
      </c>
      <c r="B75" s="91" t="s">
        <v>81</v>
      </c>
      <c r="C75" s="130" t="n">
        <v>1502</v>
      </c>
      <c r="D75" s="147" t="n">
        <v>5543.9</v>
      </c>
      <c r="E75" s="26" t="n">
        <v>2660.95</v>
      </c>
      <c r="F75" s="211"/>
      <c r="G75" s="211"/>
      <c r="H75" s="26" t="n">
        <v>119.58</v>
      </c>
      <c r="I75" s="211"/>
      <c r="J75" s="131" t="n">
        <f aca="false">K75/D75</f>
        <v>0.479977993831058</v>
      </c>
      <c r="K75" s="132" t="n">
        <f aca="false">L75+M75+E75</f>
        <v>2660.95</v>
      </c>
      <c r="L75" s="132" t="n">
        <f aca="false">F75*1163</f>
        <v>0</v>
      </c>
      <c r="M75" s="132" t="n">
        <f aca="false">G75*9.5</f>
        <v>0</v>
      </c>
      <c r="N75" s="19"/>
      <c r="O75" s="20"/>
      <c r="P75" s="21"/>
    </row>
    <row r="76" customFormat="false" ht="15" hidden="false" customHeight="false" outlineLevel="0" collapsed="false">
      <c r="A76" s="129" t="n">
        <v>14</v>
      </c>
      <c r="B76" s="91" t="s">
        <v>82</v>
      </c>
      <c r="C76" s="130" t="n">
        <v>160</v>
      </c>
      <c r="D76" s="147" t="n">
        <v>1310</v>
      </c>
      <c r="E76" s="26" t="n">
        <v>897.24</v>
      </c>
      <c r="F76" s="210"/>
      <c r="G76" s="210"/>
      <c r="H76" s="134" t="n">
        <v>34.51</v>
      </c>
      <c r="I76" s="211"/>
      <c r="J76" s="131" t="n">
        <f aca="false">K76/D76</f>
        <v>0.684916030534351</v>
      </c>
      <c r="K76" s="132" t="n">
        <f aca="false">L76+M76+E76</f>
        <v>897.24</v>
      </c>
      <c r="L76" s="132" t="n">
        <f aca="false">F76*1163</f>
        <v>0</v>
      </c>
      <c r="M76" s="132" t="n">
        <f aca="false">G76*9.5</f>
        <v>0</v>
      </c>
      <c r="N76" s="19"/>
      <c r="O76" s="20"/>
      <c r="P76" s="21"/>
    </row>
    <row r="77" customFormat="false" ht="15.75" hidden="false" customHeight="true" outlineLevel="0" collapsed="false">
      <c r="A77" s="129" t="n">
        <v>15</v>
      </c>
      <c r="B77" s="91" t="s">
        <v>83</v>
      </c>
      <c r="C77" s="130" t="n">
        <v>483</v>
      </c>
      <c r="D77" s="147" t="n">
        <v>3135</v>
      </c>
      <c r="E77" s="26" t="n">
        <v>3630.45</v>
      </c>
      <c r="F77" s="210"/>
      <c r="G77" s="214"/>
      <c r="H77" s="26" t="n">
        <v>130.75</v>
      </c>
      <c r="I77" s="211"/>
      <c r="J77" s="131" t="n">
        <f aca="false">K77/D77</f>
        <v>1.15803827751196</v>
      </c>
      <c r="K77" s="132" t="n">
        <f aca="false">L77+M77+E77</f>
        <v>3630.45</v>
      </c>
      <c r="L77" s="132" t="n">
        <f aca="false">F77*1163</f>
        <v>0</v>
      </c>
      <c r="M77" s="132" t="n">
        <f aca="false">G77*9.5</f>
        <v>0</v>
      </c>
      <c r="N77" s="19"/>
      <c r="O77" s="20"/>
      <c r="P77" s="21"/>
    </row>
    <row r="78" customFormat="false" ht="15" hidden="false" customHeight="false" outlineLevel="0" collapsed="false">
      <c r="A78" s="129" t="n">
        <v>16</v>
      </c>
      <c r="B78" s="91" t="s">
        <v>84</v>
      </c>
      <c r="C78" s="130" t="n">
        <v>550</v>
      </c>
      <c r="D78" s="147" t="n">
        <v>1626.9</v>
      </c>
      <c r="E78" s="26" t="n">
        <v>3865.97</v>
      </c>
      <c r="F78" s="211"/>
      <c r="G78" s="210"/>
      <c r="H78" s="134" t="n">
        <v>81.33</v>
      </c>
      <c r="I78" s="211"/>
      <c r="J78" s="131" t="n">
        <f aca="false">K78/D78</f>
        <v>2.37628004179728</v>
      </c>
      <c r="K78" s="132" t="n">
        <f aca="false">L78+M78+E78</f>
        <v>3865.97</v>
      </c>
      <c r="L78" s="132" t="n">
        <f aca="false">F78*1163</f>
        <v>0</v>
      </c>
      <c r="M78" s="132" t="n">
        <f aca="false">G78*9.5</f>
        <v>0</v>
      </c>
      <c r="N78" s="19"/>
      <c r="O78" s="20"/>
      <c r="P78" s="21"/>
    </row>
    <row r="79" customFormat="false" ht="15" hidden="false" customHeight="false" outlineLevel="0" collapsed="false">
      <c r="A79" s="129" t="n">
        <v>17</v>
      </c>
      <c r="B79" s="91" t="s">
        <v>85</v>
      </c>
      <c r="C79" s="130" t="n">
        <v>637</v>
      </c>
      <c r="D79" s="147" t="n">
        <v>5302.9</v>
      </c>
      <c r="E79" s="26" t="n">
        <v>1515.05</v>
      </c>
      <c r="F79" s="210"/>
      <c r="G79" s="211"/>
      <c r="H79" s="26" t="n">
        <v>58.22</v>
      </c>
      <c r="I79" s="211"/>
      <c r="J79" s="131" t="n">
        <f aca="false">K79/D79</f>
        <v>0.285702162967433</v>
      </c>
      <c r="K79" s="132" t="n">
        <f aca="false">L79+M79+E79</f>
        <v>1515.05</v>
      </c>
      <c r="L79" s="132" t="n">
        <f aca="false">F79*1163</f>
        <v>0</v>
      </c>
      <c r="M79" s="132" t="n">
        <f aca="false">G79*9.5</f>
        <v>0</v>
      </c>
      <c r="N79" s="19"/>
      <c r="O79" s="20"/>
      <c r="P79" s="21"/>
    </row>
    <row r="80" customFormat="false" ht="15" hidden="false" customHeight="false" outlineLevel="0" collapsed="false">
      <c r="A80" s="129" t="n">
        <v>18</v>
      </c>
      <c r="B80" s="91" t="s">
        <v>86</v>
      </c>
      <c r="C80" s="130" t="n">
        <v>351</v>
      </c>
      <c r="D80" s="147" t="n">
        <v>1314</v>
      </c>
      <c r="E80" s="26" t="n">
        <v>433.62</v>
      </c>
      <c r="F80" s="210"/>
      <c r="G80" s="211"/>
      <c r="H80" s="26" t="n">
        <v>29.44</v>
      </c>
      <c r="I80" s="26" t="n">
        <v>12.81</v>
      </c>
      <c r="J80" s="131" t="n">
        <f aca="false">K80/D80</f>
        <v>0.33</v>
      </c>
      <c r="K80" s="132" t="n">
        <f aca="false">L80+M80+E80</f>
        <v>433.62</v>
      </c>
      <c r="L80" s="132" t="n">
        <f aca="false">F80*1163</f>
        <v>0</v>
      </c>
      <c r="M80" s="132" t="n">
        <f aca="false">G80*9.5</f>
        <v>0</v>
      </c>
      <c r="N80" s="19"/>
      <c r="O80" s="20"/>
      <c r="P80" s="21"/>
    </row>
    <row r="81" customFormat="false" ht="15" hidden="false" customHeight="false" outlineLevel="0" collapsed="false">
      <c r="A81" s="129" t="n">
        <v>19</v>
      </c>
      <c r="B81" s="91" t="s">
        <v>87</v>
      </c>
      <c r="C81" s="130" t="n">
        <v>1270</v>
      </c>
      <c r="D81" s="147" t="n">
        <v>7974.9</v>
      </c>
      <c r="E81" s="26" t="n">
        <v>1366.1</v>
      </c>
      <c r="F81" s="211"/>
      <c r="G81" s="211"/>
      <c r="H81" s="26" t="n">
        <v>116.12</v>
      </c>
      <c r="I81" s="211"/>
      <c r="J81" s="131" t="n">
        <f aca="false">K81/D81</f>
        <v>0.171299953604434</v>
      </c>
      <c r="K81" s="132" t="n">
        <f aca="false">L81+M81+E81</f>
        <v>1366.1</v>
      </c>
      <c r="L81" s="132" t="n">
        <f aca="false">F81*1163</f>
        <v>0</v>
      </c>
      <c r="M81" s="132" t="n">
        <f aca="false">G81*9.5</f>
        <v>0</v>
      </c>
      <c r="N81" s="19"/>
      <c r="O81" s="20"/>
      <c r="P81" s="21"/>
    </row>
    <row r="82" customFormat="false" ht="15" hidden="false" customHeight="false" outlineLevel="0" collapsed="false">
      <c r="A82" s="129" t="n">
        <v>20</v>
      </c>
      <c r="B82" s="91" t="s">
        <v>88</v>
      </c>
      <c r="C82" s="130" t="n">
        <v>3610</v>
      </c>
      <c r="D82" s="147" t="n">
        <v>6840.2</v>
      </c>
      <c r="E82" s="26" t="n">
        <v>4458.31</v>
      </c>
      <c r="F82" s="210"/>
      <c r="G82" s="211"/>
      <c r="H82" s="26" t="n">
        <v>102.13</v>
      </c>
      <c r="I82" s="211"/>
      <c r="J82" s="131" t="n">
        <f aca="false">K82/D82</f>
        <v>0.651780649688606</v>
      </c>
      <c r="K82" s="132" t="n">
        <f aca="false">L82+M82+E82</f>
        <v>4458.31</v>
      </c>
      <c r="L82" s="132" t="n">
        <f aca="false">F82*1163</f>
        <v>0</v>
      </c>
      <c r="M82" s="132" t="n">
        <f aca="false">G82*9.5</f>
        <v>0</v>
      </c>
      <c r="N82" s="19"/>
      <c r="O82" s="20"/>
      <c r="P82" s="21"/>
    </row>
    <row r="83" customFormat="false" ht="15" hidden="false" customHeight="false" outlineLevel="0" collapsed="false">
      <c r="A83" s="145" t="n">
        <v>21</v>
      </c>
      <c r="B83" s="146" t="s">
        <v>89</v>
      </c>
      <c r="C83" s="147" t="n">
        <v>560</v>
      </c>
      <c r="D83" s="147" t="n">
        <v>3873</v>
      </c>
      <c r="E83" s="26" t="n">
        <v>1840.32</v>
      </c>
      <c r="F83" s="210"/>
      <c r="G83" s="214"/>
      <c r="H83" s="211"/>
      <c r="I83" s="214"/>
      <c r="J83" s="149" t="n">
        <f aca="false">K83/D83</f>
        <v>0.475166537567777</v>
      </c>
      <c r="K83" s="150" t="n">
        <f aca="false">L83+M83+E83</f>
        <v>1840.32</v>
      </c>
      <c r="L83" s="150" t="n">
        <f aca="false">F83*1163</f>
        <v>0</v>
      </c>
      <c r="M83" s="150" t="n">
        <f aca="false">G83*9.5</f>
        <v>0</v>
      </c>
      <c r="N83" s="50"/>
      <c r="O83" s="51"/>
      <c r="P83" s="52"/>
      <c r="Q83" s="53"/>
      <c r="R83" s="53"/>
      <c r="S83" s="53"/>
    </row>
    <row r="84" customFormat="false" ht="15" hidden="false" customHeight="false" outlineLevel="0" collapsed="false">
      <c r="A84" s="129" t="n">
        <v>22</v>
      </c>
      <c r="B84" s="91" t="s">
        <v>90</v>
      </c>
      <c r="C84" s="130" t="n">
        <v>275</v>
      </c>
      <c r="D84" s="147" t="n">
        <v>640.7</v>
      </c>
      <c r="E84" s="26" t="n">
        <v>225.73</v>
      </c>
      <c r="F84" s="211"/>
      <c r="G84" s="211"/>
      <c r="H84" s="26" t="n">
        <v>14.9</v>
      </c>
      <c r="I84" s="211"/>
      <c r="J84" s="131" t="n">
        <f aca="false">K84/D84</f>
        <v>0.352317777430935</v>
      </c>
      <c r="K84" s="132" t="n">
        <f aca="false">L84+M84+E84</f>
        <v>225.73</v>
      </c>
      <c r="L84" s="132" t="n">
        <f aca="false">F84*1163</f>
        <v>0</v>
      </c>
      <c r="M84" s="132" t="n">
        <f aca="false">G84*9.5</f>
        <v>0</v>
      </c>
      <c r="N84" s="19"/>
      <c r="O84" s="20"/>
      <c r="P84" s="21"/>
    </row>
    <row r="85" customFormat="false" ht="15" hidden="false" customHeight="false" outlineLevel="0" collapsed="false">
      <c r="A85" s="129" t="n">
        <v>23</v>
      </c>
      <c r="B85" s="91" t="s">
        <v>91</v>
      </c>
      <c r="C85" s="130" t="n">
        <v>1240</v>
      </c>
      <c r="D85" s="147" t="n">
        <v>4778</v>
      </c>
      <c r="E85" s="26" t="n">
        <v>2010.09</v>
      </c>
      <c r="F85" s="210"/>
      <c r="G85" s="211"/>
      <c r="H85" s="26" t="n">
        <v>78.87</v>
      </c>
      <c r="I85" s="211"/>
      <c r="J85" s="131" t="n">
        <f aca="false">K85/D85</f>
        <v>0.420696944328171</v>
      </c>
      <c r="K85" s="132" t="n">
        <f aca="false">L85+M85+E85</f>
        <v>2010.09</v>
      </c>
      <c r="L85" s="132" t="n">
        <f aca="false">F85*1163</f>
        <v>0</v>
      </c>
      <c r="M85" s="132" t="n">
        <f aca="false">G85*9.5</f>
        <v>0</v>
      </c>
      <c r="N85" s="19"/>
      <c r="O85" s="20"/>
      <c r="P85" s="21"/>
    </row>
    <row r="86" customFormat="false" ht="15" hidden="false" customHeight="false" outlineLevel="0" collapsed="false">
      <c r="A86" s="129" t="n">
        <v>24</v>
      </c>
      <c r="B86" s="91" t="s">
        <v>92</v>
      </c>
      <c r="C86" s="130" t="n">
        <v>1411</v>
      </c>
      <c r="D86" s="147" t="n">
        <v>7885.7</v>
      </c>
      <c r="E86" s="26" t="n">
        <v>3153.51</v>
      </c>
      <c r="F86" s="210"/>
      <c r="G86" s="211"/>
      <c r="H86" s="26" t="n">
        <v>125.18</v>
      </c>
      <c r="I86" s="214"/>
      <c r="J86" s="131" t="n">
        <f aca="false">K86/D86</f>
        <v>0.399902354895571</v>
      </c>
      <c r="K86" s="132" t="n">
        <f aca="false">L86+M86+E86</f>
        <v>3153.51</v>
      </c>
      <c r="L86" s="132" t="n">
        <f aca="false">F86*1163</f>
        <v>0</v>
      </c>
      <c r="M86" s="132" t="n">
        <f aca="false">G86*9.5</f>
        <v>0</v>
      </c>
      <c r="N86" s="19"/>
      <c r="O86" s="20"/>
      <c r="P86" s="21"/>
    </row>
    <row r="87" customFormat="false" ht="15" hidden="false" customHeight="false" outlineLevel="0" collapsed="false">
      <c r="A87" s="129" t="n">
        <v>25</v>
      </c>
      <c r="B87" s="91" t="s">
        <v>93</v>
      </c>
      <c r="C87" s="130" t="n">
        <v>1177</v>
      </c>
      <c r="D87" s="147" t="n">
        <v>6951.6</v>
      </c>
      <c r="E87" s="26" t="n">
        <v>1168.87</v>
      </c>
      <c r="F87" s="211"/>
      <c r="G87" s="211"/>
      <c r="H87" s="26" t="n">
        <v>62.5</v>
      </c>
      <c r="I87" s="211"/>
      <c r="J87" s="131" t="n">
        <f aca="false">K87/D87</f>
        <v>0.168144024397261</v>
      </c>
      <c r="K87" s="132" t="n">
        <f aca="false">L87+M87+E87</f>
        <v>1168.87</v>
      </c>
      <c r="L87" s="132" t="n">
        <f aca="false">F87*1163</f>
        <v>0</v>
      </c>
      <c r="M87" s="132" t="n">
        <f aca="false">G87*9.5</f>
        <v>0</v>
      </c>
      <c r="N87" s="19"/>
      <c r="O87" s="20"/>
      <c r="P87" s="21"/>
    </row>
    <row r="88" customFormat="false" ht="15" hidden="false" customHeight="false" outlineLevel="0" collapsed="false">
      <c r="A88" s="129" t="n">
        <v>26</v>
      </c>
      <c r="B88" s="91" t="s">
        <v>94</v>
      </c>
      <c r="C88" s="130" t="n">
        <v>1365</v>
      </c>
      <c r="D88" s="147" t="n">
        <v>7804.9</v>
      </c>
      <c r="E88" s="26" t="n">
        <v>1410.39</v>
      </c>
      <c r="F88" s="210"/>
      <c r="G88" s="211"/>
      <c r="H88" s="26" t="n">
        <v>181.06</v>
      </c>
      <c r="I88" s="210"/>
      <c r="J88" s="131" t="n">
        <f aca="false">K88/D88</f>
        <v>0.180705710515189</v>
      </c>
      <c r="K88" s="132" t="n">
        <f aca="false">L88+M88+E88</f>
        <v>1410.39</v>
      </c>
      <c r="L88" s="132" t="n">
        <f aca="false">F88*1163</f>
        <v>0</v>
      </c>
      <c r="M88" s="132" t="n">
        <f aca="false">G88*9.5</f>
        <v>0</v>
      </c>
      <c r="N88" s="19"/>
      <c r="O88" s="20"/>
      <c r="P88" s="21"/>
    </row>
    <row r="89" customFormat="false" ht="15" hidden="false" customHeight="false" outlineLevel="0" collapsed="false">
      <c r="A89" s="129" t="n">
        <v>27</v>
      </c>
      <c r="B89" s="91" t="s">
        <v>95</v>
      </c>
      <c r="C89" s="130" t="n">
        <v>964</v>
      </c>
      <c r="D89" s="147" t="n">
        <v>6025.7</v>
      </c>
      <c r="E89" s="26" t="n">
        <v>862.44</v>
      </c>
      <c r="F89" s="210"/>
      <c r="G89" s="211"/>
      <c r="H89" s="26" t="n">
        <v>101.73</v>
      </c>
      <c r="I89" s="74" t="n">
        <v>9</v>
      </c>
      <c r="J89" s="131" t="n">
        <f aca="false">K89/D89</f>
        <v>0.143126939608676</v>
      </c>
      <c r="K89" s="132" t="n">
        <f aca="false">L89+M89+E89</f>
        <v>862.44</v>
      </c>
      <c r="L89" s="132" t="n">
        <f aca="false">F89*1163</f>
        <v>0</v>
      </c>
      <c r="M89" s="132" t="n">
        <f aca="false">G89*9.5</f>
        <v>0</v>
      </c>
      <c r="N89" s="19"/>
      <c r="O89" s="20"/>
      <c r="P89" s="21"/>
    </row>
    <row r="90" customFormat="false" ht="15" hidden="false" customHeight="false" outlineLevel="0" collapsed="false">
      <c r="A90" s="129" t="n">
        <v>28</v>
      </c>
      <c r="B90" s="91" t="s">
        <v>96</v>
      </c>
      <c r="C90" s="130" t="n">
        <v>733</v>
      </c>
      <c r="D90" s="147" t="n">
        <v>5000</v>
      </c>
      <c r="E90" s="26" t="n">
        <v>1220.19</v>
      </c>
      <c r="F90" s="211"/>
      <c r="G90" s="211"/>
      <c r="H90" s="26" t="n">
        <v>127.25</v>
      </c>
      <c r="I90" s="26" t="n">
        <v>12.22</v>
      </c>
      <c r="J90" s="131" t="n">
        <f aca="false">K90/D90</f>
        <v>0.244038</v>
      </c>
      <c r="K90" s="132" t="n">
        <f aca="false">L90+M90+E90</f>
        <v>1220.19</v>
      </c>
      <c r="L90" s="132" t="n">
        <f aca="false">F90*1163</f>
        <v>0</v>
      </c>
      <c r="M90" s="132" t="n">
        <f aca="false">G90*9.5</f>
        <v>0</v>
      </c>
      <c r="N90" s="19"/>
      <c r="O90" s="20"/>
      <c r="P90" s="21"/>
    </row>
    <row r="91" customFormat="false" ht="15" hidden="false" customHeight="false" outlineLevel="0" collapsed="false">
      <c r="A91" s="129" t="n">
        <v>29</v>
      </c>
      <c r="B91" s="91" t="s">
        <v>97</v>
      </c>
      <c r="C91" s="130" t="n">
        <v>1158</v>
      </c>
      <c r="D91" s="147" t="n">
        <v>4140</v>
      </c>
      <c r="E91" s="26" t="n">
        <v>1818.48</v>
      </c>
      <c r="F91" s="210"/>
      <c r="G91" s="210"/>
      <c r="H91" s="26" t="n">
        <v>131.73</v>
      </c>
      <c r="I91" s="211"/>
      <c r="J91" s="131" t="n">
        <f aca="false">K91/D91</f>
        <v>0.439246376811594</v>
      </c>
      <c r="K91" s="132" t="n">
        <f aca="false">L91+M91+E91</f>
        <v>1818.48</v>
      </c>
      <c r="L91" s="132" t="n">
        <f aca="false">F91*1163</f>
        <v>0</v>
      </c>
      <c r="M91" s="132" t="n">
        <f aca="false">G91*9.5</f>
        <v>0</v>
      </c>
      <c r="N91" s="19"/>
      <c r="O91" s="20"/>
      <c r="P91" s="21"/>
    </row>
    <row r="92" customFormat="false" ht="14.25" hidden="false" customHeight="true" outlineLevel="0" collapsed="false">
      <c r="A92" s="129" t="n">
        <v>30</v>
      </c>
      <c r="B92" s="91" t="s">
        <v>98</v>
      </c>
      <c r="C92" s="130" t="n">
        <v>1503</v>
      </c>
      <c r="D92" s="147" t="n">
        <v>9462</v>
      </c>
      <c r="E92" s="26" t="n">
        <v>3374.59</v>
      </c>
      <c r="F92" s="210"/>
      <c r="G92" s="211"/>
      <c r="H92" s="26" t="n">
        <v>131.31</v>
      </c>
      <c r="I92" s="211"/>
      <c r="J92" s="131" t="n">
        <f aca="false">K92/D92</f>
        <v>0.356646586345381</v>
      </c>
      <c r="K92" s="132" t="n">
        <f aca="false">L92+M92+E92</f>
        <v>3374.59</v>
      </c>
      <c r="L92" s="132" t="n">
        <f aca="false">F92*1163</f>
        <v>0</v>
      </c>
      <c r="M92" s="132" t="n">
        <f aca="false">G92*9.5</f>
        <v>0</v>
      </c>
      <c r="N92" s="19"/>
      <c r="O92" s="20"/>
      <c r="P92" s="21"/>
    </row>
    <row r="93" customFormat="false" ht="15" hidden="false" customHeight="false" outlineLevel="0" collapsed="false">
      <c r="A93" s="129" t="n">
        <v>31</v>
      </c>
      <c r="B93" s="91" t="s">
        <v>99</v>
      </c>
      <c r="C93" s="130" t="n">
        <v>1401</v>
      </c>
      <c r="D93" s="147" t="n">
        <v>7969.6</v>
      </c>
      <c r="E93" s="26" t="n">
        <v>2624.77</v>
      </c>
      <c r="F93" s="211"/>
      <c r="G93" s="211"/>
      <c r="H93" s="26" t="n">
        <v>129.23</v>
      </c>
      <c r="I93" s="211"/>
      <c r="J93" s="131" t="n">
        <f aca="false">K93/D93</f>
        <v>0.329347771531821</v>
      </c>
      <c r="K93" s="132" t="n">
        <f aca="false">L93+M93+E93</f>
        <v>2624.77</v>
      </c>
      <c r="L93" s="132" t="n">
        <f aca="false">F93*1163</f>
        <v>0</v>
      </c>
      <c r="M93" s="132" t="n">
        <f aca="false">G93*9.5</f>
        <v>0</v>
      </c>
      <c r="N93" s="19"/>
      <c r="O93" s="20"/>
      <c r="P93" s="21"/>
    </row>
    <row r="94" customFormat="false" ht="15" hidden="false" customHeight="false" outlineLevel="0" collapsed="false">
      <c r="A94" s="129" t="n">
        <v>32</v>
      </c>
      <c r="B94" s="91" t="s">
        <v>100</v>
      </c>
      <c r="C94" s="130" t="n">
        <v>1776</v>
      </c>
      <c r="D94" s="147" t="n">
        <v>7559.9</v>
      </c>
      <c r="E94" s="26" t="n">
        <v>2746.35</v>
      </c>
      <c r="F94" s="210"/>
      <c r="G94" s="211"/>
      <c r="H94" s="26" t="n">
        <v>109.12</v>
      </c>
      <c r="I94" s="211"/>
      <c r="J94" s="131" t="n">
        <f aca="false">K94/D94</f>
        <v>0.363278614796492</v>
      </c>
      <c r="K94" s="132" t="n">
        <f aca="false">L94+M94+E94</f>
        <v>2746.35</v>
      </c>
      <c r="L94" s="132" t="n">
        <f aca="false">F94*1163</f>
        <v>0</v>
      </c>
      <c r="M94" s="132" t="n">
        <f aca="false">G94*9.5</f>
        <v>0</v>
      </c>
      <c r="N94" s="19"/>
      <c r="O94" s="20"/>
      <c r="P94" s="21"/>
    </row>
    <row r="95" customFormat="false" ht="15" hidden="false" customHeight="false" outlineLevel="0" collapsed="false">
      <c r="A95" s="129" t="n">
        <v>33</v>
      </c>
      <c r="B95" s="91" t="s">
        <v>101</v>
      </c>
      <c r="C95" s="130" t="n">
        <v>1550</v>
      </c>
      <c r="D95" s="147" t="n">
        <v>6358.8</v>
      </c>
      <c r="E95" s="26" t="n">
        <v>2850.3</v>
      </c>
      <c r="F95" s="210"/>
      <c r="G95" s="211"/>
      <c r="H95" s="26" t="n">
        <v>220.8</v>
      </c>
      <c r="I95" s="211"/>
      <c r="J95" s="131" t="n">
        <f aca="false">K95/D95</f>
        <v>0.448244951877713</v>
      </c>
      <c r="K95" s="132" t="n">
        <f aca="false">L95+M95+E95</f>
        <v>2850.3</v>
      </c>
      <c r="L95" s="132" t="n">
        <f aca="false">F95*1163</f>
        <v>0</v>
      </c>
      <c r="M95" s="132" t="n">
        <f aca="false">G95*9.5</f>
        <v>0</v>
      </c>
      <c r="N95" s="19"/>
      <c r="O95" s="20"/>
      <c r="P95" s="21"/>
    </row>
    <row r="96" customFormat="false" ht="13.5" hidden="false" customHeight="true" outlineLevel="0" collapsed="false">
      <c r="A96" s="129" t="n">
        <v>34</v>
      </c>
      <c r="B96" s="91" t="s">
        <v>102</v>
      </c>
      <c r="C96" s="130" t="n">
        <v>391</v>
      </c>
      <c r="D96" s="147" t="n">
        <v>5626</v>
      </c>
      <c r="E96" s="26" t="n">
        <v>2990.86</v>
      </c>
      <c r="F96" s="211"/>
      <c r="G96" s="211"/>
      <c r="H96" s="26" t="n">
        <v>141.22</v>
      </c>
      <c r="I96" s="211"/>
      <c r="J96" s="131" t="n">
        <f aca="false">K96/D96</f>
        <v>0.531613935300391</v>
      </c>
      <c r="K96" s="132" t="n">
        <f aca="false">L96+M96+E96</f>
        <v>2990.86</v>
      </c>
      <c r="L96" s="132" t="n">
        <f aca="false">F96*1163</f>
        <v>0</v>
      </c>
      <c r="M96" s="132" t="n">
        <f aca="false">G96*9.5</f>
        <v>0</v>
      </c>
      <c r="O96" s="20"/>
      <c r="P96" s="21"/>
    </row>
    <row r="97" customFormat="false" ht="15" hidden="false" customHeight="false" outlineLevel="0" collapsed="false">
      <c r="A97" s="129" t="n">
        <v>35</v>
      </c>
      <c r="B97" s="91" t="s">
        <v>103</v>
      </c>
      <c r="C97" s="130" t="n">
        <v>819</v>
      </c>
      <c r="D97" s="147" t="n">
        <v>7454.8</v>
      </c>
      <c r="E97" s="26" t="n">
        <v>1632.05</v>
      </c>
      <c r="F97" s="210"/>
      <c r="G97" s="211"/>
      <c r="H97" s="26" t="n">
        <v>171.47</v>
      </c>
      <c r="I97" s="211"/>
      <c r="J97" s="131" t="n">
        <f aca="false">K97/D97</f>
        <v>0.21892606106133</v>
      </c>
      <c r="K97" s="132" t="n">
        <f aca="false">L97+M97+E97</f>
        <v>1632.05</v>
      </c>
      <c r="L97" s="132" t="n">
        <f aca="false">F97*1163</f>
        <v>0</v>
      </c>
      <c r="M97" s="132" t="n">
        <f aca="false">G97*9.5</f>
        <v>0</v>
      </c>
      <c r="N97" s="19"/>
      <c r="O97" s="20"/>
      <c r="P97" s="21"/>
    </row>
    <row r="98" customFormat="false" ht="15" hidden="false" customHeight="false" outlineLevel="0" collapsed="false">
      <c r="A98" s="129" t="n">
        <v>36</v>
      </c>
      <c r="B98" s="91" t="s">
        <v>104</v>
      </c>
      <c r="C98" s="130" t="n">
        <v>627</v>
      </c>
      <c r="D98" s="147" t="n">
        <v>9508</v>
      </c>
      <c r="E98" s="26" t="n">
        <v>8662.31</v>
      </c>
      <c r="F98" s="210"/>
      <c r="G98" s="211"/>
      <c r="H98" s="26" t="n">
        <v>186.98</v>
      </c>
      <c r="I98" s="26" t="n">
        <v>89.31</v>
      </c>
      <c r="J98" s="131" t="n">
        <f aca="false">K98/D98</f>
        <v>0.911054901135885</v>
      </c>
      <c r="K98" s="132" t="n">
        <f aca="false">L98+M98+E98</f>
        <v>8662.31</v>
      </c>
      <c r="L98" s="132" t="n">
        <f aca="false">F98*1163</f>
        <v>0</v>
      </c>
      <c r="M98" s="132" t="n">
        <f aca="false">G98*9.5</f>
        <v>0</v>
      </c>
      <c r="N98" s="19"/>
      <c r="O98" s="20"/>
      <c r="P98" s="21"/>
    </row>
    <row r="99" customFormat="false" ht="15" hidden="false" customHeight="false" outlineLevel="0" collapsed="false">
      <c r="A99" s="129" t="n">
        <v>37</v>
      </c>
      <c r="B99" s="91" t="s">
        <v>105</v>
      </c>
      <c r="C99" s="130" t="n">
        <v>527</v>
      </c>
      <c r="D99" s="147" t="n">
        <v>5073</v>
      </c>
      <c r="E99" s="26" t="n">
        <v>834.22</v>
      </c>
      <c r="F99" s="211"/>
      <c r="G99" s="211"/>
      <c r="H99" s="26" t="n">
        <v>48.78</v>
      </c>
      <c r="I99" s="211"/>
      <c r="J99" s="131" t="n">
        <f aca="false">K99/D99</f>
        <v>0.164443130297654</v>
      </c>
      <c r="K99" s="132" t="n">
        <f aca="false">L99+M99+E99</f>
        <v>834.22</v>
      </c>
      <c r="L99" s="132" t="n">
        <f aca="false">F99*1163</f>
        <v>0</v>
      </c>
      <c r="M99" s="132" t="n">
        <f aca="false">G99*9.5</f>
        <v>0</v>
      </c>
      <c r="N99" s="19"/>
      <c r="O99" s="20"/>
      <c r="P99" s="21"/>
    </row>
    <row r="100" customFormat="false" ht="15" hidden="false" customHeight="false" outlineLevel="0" collapsed="false">
      <c r="A100" s="129" t="n">
        <v>38</v>
      </c>
      <c r="B100" s="91" t="s">
        <v>106</v>
      </c>
      <c r="C100" s="130" t="n">
        <v>1702</v>
      </c>
      <c r="D100" s="147" t="n">
        <v>8678</v>
      </c>
      <c r="E100" s="26" t="n">
        <v>2175.78</v>
      </c>
      <c r="F100" s="210"/>
      <c r="G100" s="211"/>
      <c r="H100" s="26" t="n">
        <v>160.58</v>
      </c>
      <c r="I100" s="211"/>
      <c r="J100" s="131" t="n">
        <f aca="false">K100/D100</f>
        <v>0.250723669048168</v>
      </c>
      <c r="K100" s="132" t="n">
        <f aca="false">L100+M100+E100</f>
        <v>2175.78</v>
      </c>
      <c r="L100" s="132" t="n">
        <f aca="false">F100*1163</f>
        <v>0</v>
      </c>
      <c r="M100" s="132" t="n">
        <f aca="false">G100*9.5</f>
        <v>0</v>
      </c>
      <c r="N100" s="19"/>
      <c r="O100" s="20"/>
      <c r="P100" s="21"/>
    </row>
    <row r="101" customFormat="false" ht="15" hidden="false" customHeight="false" outlineLevel="0" collapsed="false">
      <c r="A101" s="129" t="n">
        <v>39</v>
      </c>
      <c r="B101" s="91" t="s">
        <v>107</v>
      </c>
      <c r="C101" s="130" t="n">
        <v>667</v>
      </c>
      <c r="D101" s="147" t="n">
        <v>10267.3</v>
      </c>
      <c r="E101" s="26" t="n">
        <v>2576.14</v>
      </c>
      <c r="F101" s="210"/>
      <c r="G101" s="211"/>
      <c r="H101" s="26" t="n">
        <v>148.65</v>
      </c>
      <c r="I101" s="210"/>
      <c r="J101" s="131" t="n">
        <f aca="false">K101/D101</f>
        <v>0.250907249228132</v>
      </c>
      <c r="K101" s="132" t="n">
        <f aca="false">L101+M101+E101</f>
        <v>2576.14</v>
      </c>
      <c r="L101" s="132" t="n">
        <f aca="false">F101*1163</f>
        <v>0</v>
      </c>
      <c r="M101" s="132" t="n">
        <f aca="false">G101*9.5</f>
        <v>0</v>
      </c>
      <c r="N101" s="19"/>
      <c r="O101" s="20"/>
      <c r="P101" s="21"/>
    </row>
    <row r="102" customFormat="false" ht="15" hidden="false" customHeight="false" outlineLevel="0" collapsed="false">
      <c r="A102" s="129" t="n">
        <v>40</v>
      </c>
      <c r="B102" s="91" t="s">
        <v>108</v>
      </c>
      <c r="C102" s="130" t="n">
        <v>1824</v>
      </c>
      <c r="D102" s="147" t="n">
        <v>14670</v>
      </c>
      <c r="E102" s="26" t="n">
        <v>5337.16</v>
      </c>
      <c r="F102" s="211"/>
      <c r="G102" s="211"/>
      <c r="H102" s="26" t="n">
        <v>239.91</v>
      </c>
      <c r="I102" s="210"/>
      <c r="J102" s="131" t="n">
        <f aca="false">K102/D102</f>
        <v>0.363814587593729</v>
      </c>
      <c r="K102" s="132" t="n">
        <f aca="false">L102+M102+E102</f>
        <v>5337.16</v>
      </c>
      <c r="L102" s="132" t="n">
        <f aca="false">F102*1163</f>
        <v>0</v>
      </c>
      <c r="M102" s="132" t="n">
        <f aca="false">G102*9.5</f>
        <v>0</v>
      </c>
      <c r="N102" s="19"/>
      <c r="O102" s="20"/>
      <c r="P102" s="21"/>
    </row>
    <row r="103" customFormat="false" ht="15" hidden="false" customHeight="false" outlineLevel="0" collapsed="false">
      <c r="A103" s="129" t="n">
        <v>41</v>
      </c>
      <c r="B103" s="91" t="s">
        <v>109</v>
      </c>
      <c r="C103" s="130" t="n">
        <v>101</v>
      </c>
      <c r="D103" s="147" t="n">
        <v>763</v>
      </c>
      <c r="E103" s="26" t="n">
        <v>567.19</v>
      </c>
      <c r="F103" s="210"/>
      <c r="G103" s="214"/>
      <c r="H103" s="211"/>
      <c r="I103" s="211"/>
      <c r="J103" s="131" t="n">
        <f aca="false">K103/D103</f>
        <v>0.743368283093054</v>
      </c>
      <c r="K103" s="132" t="n">
        <f aca="false">L103+M103+E103</f>
        <v>567.19</v>
      </c>
      <c r="L103" s="132" t="n">
        <f aca="false">F103*1163</f>
        <v>0</v>
      </c>
      <c r="M103" s="132" t="n">
        <f aca="false">G103*9.5</f>
        <v>0</v>
      </c>
      <c r="N103" s="19"/>
      <c r="O103" s="20"/>
      <c r="P103" s="21"/>
    </row>
    <row r="104" customFormat="false" ht="15" hidden="false" customHeight="false" outlineLevel="0" collapsed="false">
      <c r="A104" s="129" t="n">
        <v>42</v>
      </c>
      <c r="B104" s="91" t="s">
        <v>110</v>
      </c>
      <c r="C104" s="130" t="n">
        <v>57</v>
      </c>
      <c r="D104" s="147" t="n">
        <v>626</v>
      </c>
      <c r="E104" s="26" t="n">
        <v>703.09</v>
      </c>
      <c r="F104" s="210"/>
      <c r="G104" s="211"/>
      <c r="H104" s="26" t="n">
        <v>10.23</v>
      </c>
      <c r="I104" s="211"/>
      <c r="J104" s="131" t="n">
        <f aca="false">K104/D104</f>
        <v>1.12314696485623</v>
      </c>
      <c r="K104" s="132" t="n">
        <f aca="false">L104+M104+E104</f>
        <v>703.09</v>
      </c>
      <c r="L104" s="132" t="n">
        <f aca="false">F104*1163</f>
        <v>0</v>
      </c>
      <c r="M104" s="132" t="n">
        <f aca="false">G104*9.5</f>
        <v>0</v>
      </c>
      <c r="N104" s="19"/>
      <c r="O104" s="20"/>
      <c r="P104" s="21"/>
    </row>
    <row r="105" customFormat="false" ht="15" hidden="false" customHeight="false" outlineLevel="0" collapsed="false">
      <c r="A105" s="129" t="n">
        <v>43</v>
      </c>
      <c r="B105" s="91" t="s">
        <v>111</v>
      </c>
      <c r="C105" s="130" t="n">
        <v>163</v>
      </c>
      <c r="D105" s="147" t="n">
        <v>1947.3</v>
      </c>
      <c r="E105" s="26" t="n">
        <v>1887.98</v>
      </c>
      <c r="F105" s="211"/>
      <c r="G105" s="214"/>
      <c r="H105" s="26" t="n">
        <v>33.62</v>
      </c>
      <c r="I105" s="211"/>
      <c r="J105" s="131" t="n">
        <f aca="false">K105/D105</f>
        <v>0.969537308067581</v>
      </c>
      <c r="K105" s="132" t="n">
        <f aca="false">L105+M105+E105</f>
        <v>1887.98</v>
      </c>
      <c r="L105" s="132" t="n">
        <f aca="false">F105*1193</f>
        <v>0</v>
      </c>
      <c r="M105" s="132" t="n">
        <f aca="false">G105*9.5</f>
        <v>0</v>
      </c>
      <c r="N105" s="19"/>
      <c r="O105" s="20"/>
      <c r="P105" s="21"/>
    </row>
    <row r="106" customFormat="false" ht="27" hidden="false" customHeight="true" outlineLevel="0" collapsed="false">
      <c r="A106" s="129" t="n">
        <v>44</v>
      </c>
      <c r="B106" s="91" t="s">
        <v>112</v>
      </c>
      <c r="C106" s="130" t="n">
        <v>310</v>
      </c>
      <c r="D106" s="147" t="n">
        <v>1443</v>
      </c>
      <c r="E106" s="26" t="n">
        <v>223.21</v>
      </c>
      <c r="F106" s="210"/>
      <c r="G106" s="211"/>
      <c r="H106" s="211"/>
      <c r="I106" s="211"/>
      <c r="J106" s="131" t="n">
        <f aca="false">K106/D106</f>
        <v>0.154684684684685</v>
      </c>
      <c r="K106" s="132" t="n">
        <f aca="false">L106+M106+E106</f>
        <v>223.21</v>
      </c>
      <c r="L106" s="132" t="n">
        <f aca="false">F106*1163</f>
        <v>0</v>
      </c>
      <c r="M106" s="132" t="n">
        <f aca="false">G106*9.5</f>
        <v>0</v>
      </c>
      <c r="N106" s="19"/>
      <c r="O106" s="20"/>
      <c r="P106" s="21"/>
    </row>
    <row r="107" customFormat="false" ht="15" hidden="false" customHeight="false" outlineLevel="0" collapsed="false">
      <c r="A107" s="129" t="n">
        <v>45</v>
      </c>
      <c r="B107" s="91" t="s">
        <v>113</v>
      </c>
      <c r="C107" s="130" t="n">
        <v>26</v>
      </c>
      <c r="D107" s="147" t="n">
        <v>154.34</v>
      </c>
      <c r="E107" s="26" t="n">
        <v>53.39</v>
      </c>
      <c r="F107" s="214"/>
      <c r="G107" s="211"/>
      <c r="H107" s="211"/>
      <c r="I107" s="211"/>
      <c r="J107" s="131" t="n">
        <f aca="false">K107/D107</f>
        <v>0.345924582091486</v>
      </c>
      <c r="K107" s="132" t="n">
        <f aca="false">L107+M107+E107</f>
        <v>53.39</v>
      </c>
      <c r="L107" s="132" t="n">
        <f aca="false">F107*1163</f>
        <v>0</v>
      </c>
      <c r="M107" s="132" t="n">
        <f aca="false">G107*9.5</f>
        <v>0</v>
      </c>
      <c r="N107" s="19"/>
      <c r="O107" s="20"/>
      <c r="P107" s="21"/>
    </row>
    <row r="108" customFormat="false" ht="15" hidden="false" customHeight="false" outlineLevel="0" collapsed="false">
      <c r="A108" s="143"/>
      <c r="B108" s="138" t="s">
        <v>66</v>
      </c>
      <c r="C108" s="139" t="n">
        <f aca="false">SUM(C63:C107)</f>
        <v>37813</v>
      </c>
      <c r="D108" s="139" t="n">
        <f aca="false">SUM(D63:D107)</f>
        <v>212648.83</v>
      </c>
      <c r="E108" s="140" t="n">
        <f aca="false">SUM(E63:E107)</f>
        <v>102135.25</v>
      </c>
      <c r="F108" s="140" t="n">
        <f aca="false">SUM(F63:F107)</f>
        <v>0</v>
      </c>
      <c r="G108" s="140" t="n">
        <f aca="false">SUM(G63:G107)</f>
        <v>2346.55</v>
      </c>
      <c r="H108" s="140" t="n">
        <f aca="false">SUM(H63:H107)</f>
        <v>4511.69</v>
      </c>
      <c r="I108" s="140" t="n">
        <f aca="false">SUM(I63:I107)</f>
        <v>312.75</v>
      </c>
      <c r="J108" s="141"/>
      <c r="K108" s="142"/>
      <c r="L108" s="142"/>
      <c r="M108" s="142"/>
      <c r="O108" s="20"/>
    </row>
    <row r="109" customFormat="false" ht="15" hidden="false" customHeight="false" outlineLevel="0" collapsed="false">
      <c r="A109" s="143"/>
      <c r="B109" s="138" t="s">
        <v>67</v>
      </c>
      <c r="C109" s="139"/>
      <c r="D109" s="139"/>
      <c r="E109" s="140"/>
      <c r="F109" s="140"/>
      <c r="G109" s="140"/>
      <c r="H109" s="140"/>
      <c r="I109" s="140"/>
      <c r="J109" s="152" t="n">
        <f aca="false">SUM(J63:J107)/45</f>
        <v>1.74331739908965</v>
      </c>
      <c r="K109" s="142"/>
      <c r="L109" s="142"/>
      <c r="M109" s="142"/>
      <c r="O109" s="20"/>
    </row>
    <row r="110" customFormat="false" ht="15" hidden="false" customHeight="false" outlineLevel="0" collapsed="false">
      <c r="A110" s="143"/>
      <c r="B110" s="143" t="s">
        <v>114</v>
      </c>
      <c r="C110" s="143"/>
      <c r="D110" s="143"/>
      <c r="E110" s="153" t="n">
        <f aca="false">E56+E108</f>
        <v>240723.55</v>
      </c>
      <c r="F110" s="153" t="n">
        <f aca="false">F56+F108</f>
        <v>0.77</v>
      </c>
      <c r="G110" s="153" t="n">
        <f aca="false">G56+G108</f>
        <v>3036.37</v>
      </c>
      <c r="H110" s="153" t="n">
        <f aca="false">H56+H108</f>
        <v>9355.23</v>
      </c>
      <c r="I110" s="153" t="n">
        <f aca="false">I56+I108</f>
        <v>1503.14</v>
      </c>
      <c r="J110" s="143"/>
      <c r="K110" s="143"/>
      <c r="L110" s="143"/>
      <c r="M110" s="143"/>
      <c r="O110" s="20"/>
    </row>
    <row r="111" customFormat="false" ht="15" hidden="true" customHeight="false" outlineLevel="0" collapsed="false">
      <c r="A111" s="154"/>
      <c r="B111" s="155"/>
      <c r="C111" s="156"/>
      <c r="D111" s="156"/>
      <c r="E111" s="157"/>
      <c r="F111" s="157"/>
      <c r="G111" s="157"/>
      <c r="H111" s="157"/>
      <c r="I111" s="157"/>
      <c r="J111" s="158"/>
      <c r="K111" s="159"/>
      <c r="L111" s="159"/>
      <c r="M111" s="159"/>
      <c r="O111" s="20"/>
    </row>
    <row r="112" customFormat="false" ht="15" hidden="true" customHeight="false" outlineLevel="0" collapsed="false">
      <c r="A112" s="154"/>
      <c r="B112" s="155"/>
      <c r="C112" s="156"/>
      <c r="D112" s="156"/>
      <c r="E112" s="157"/>
      <c r="F112" s="157"/>
      <c r="G112" s="157"/>
      <c r="H112" s="157"/>
      <c r="I112" s="157"/>
      <c r="J112" s="158"/>
      <c r="K112" s="159"/>
      <c r="L112" s="159"/>
      <c r="M112" s="159"/>
      <c r="O112" s="20"/>
    </row>
    <row r="113" customFormat="false" ht="15" hidden="true" customHeight="false" outlineLevel="0" collapsed="false">
      <c r="A113" s="154"/>
      <c r="B113" s="155"/>
      <c r="C113" s="156"/>
      <c r="D113" s="156"/>
      <c r="E113" s="157"/>
      <c r="F113" s="157"/>
      <c r="G113" s="157"/>
      <c r="H113" s="157"/>
      <c r="I113" s="157"/>
      <c r="J113" s="158"/>
      <c r="K113" s="159"/>
      <c r="L113" s="159"/>
      <c r="M113" s="159"/>
      <c r="O113" s="20"/>
    </row>
    <row r="114" customFormat="false" ht="15" hidden="true" customHeight="false" outlineLevel="0" collapsed="false">
      <c r="A114" s="154"/>
      <c r="B114" s="155"/>
      <c r="C114" s="156"/>
      <c r="D114" s="156"/>
      <c r="E114" s="157"/>
      <c r="F114" s="157"/>
      <c r="G114" s="157"/>
      <c r="H114" s="157"/>
      <c r="I114" s="157"/>
      <c r="J114" s="158"/>
      <c r="K114" s="159"/>
      <c r="L114" s="159"/>
      <c r="M114" s="159"/>
      <c r="O114" s="20"/>
    </row>
    <row r="115" customFormat="false" ht="15" hidden="false" customHeight="false" outlineLevel="0" collapsed="false">
      <c r="A115" s="154"/>
      <c r="B115" s="155"/>
      <c r="C115" s="156"/>
      <c r="D115" s="156"/>
      <c r="E115" s="157"/>
      <c r="F115" s="157"/>
      <c r="G115" s="157"/>
      <c r="H115" s="157"/>
      <c r="I115" s="157"/>
      <c r="J115" s="158"/>
      <c r="K115" s="159"/>
      <c r="L115" s="159"/>
      <c r="M115" s="159"/>
      <c r="O115" s="20"/>
    </row>
    <row r="116" customFormat="false" ht="15" hidden="false" customHeight="false" outlineLevel="0" collapsed="false">
      <c r="A116" s="154"/>
      <c r="B116" s="155"/>
      <c r="C116" s="156"/>
      <c r="D116" s="156"/>
      <c r="E116" s="157"/>
      <c r="F116" s="157"/>
      <c r="G116" s="157"/>
      <c r="H116" s="157"/>
      <c r="I116" s="157"/>
      <c r="J116" s="158"/>
      <c r="K116" s="160"/>
      <c r="L116" s="159"/>
      <c r="M116" s="159"/>
      <c r="O116" s="20"/>
    </row>
    <row r="117" customFormat="false" ht="15" hidden="false" customHeight="false" outlineLevel="0" collapsed="false">
      <c r="A117" s="125"/>
      <c r="B117" s="125"/>
      <c r="C117" s="125"/>
      <c r="D117" s="125"/>
      <c r="E117" s="124"/>
      <c r="F117" s="124"/>
      <c r="G117" s="124"/>
      <c r="H117" s="124"/>
      <c r="I117" s="124"/>
      <c r="J117" s="124"/>
      <c r="K117" s="124"/>
      <c r="L117" s="124"/>
      <c r="M117" s="124"/>
      <c r="O117" s="20"/>
    </row>
    <row r="118" customFormat="false" ht="13.5" hidden="false" customHeight="true" outlineLevel="0" collapsed="false">
      <c r="A118" s="126" t="s">
        <v>1</v>
      </c>
      <c r="B118" s="127" t="s">
        <v>2</v>
      </c>
      <c r="C118" s="127" t="s">
        <v>3</v>
      </c>
      <c r="D118" s="127" t="s">
        <v>4</v>
      </c>
      <c r="E118" s="126" t="s">
        <v>5</v>
      </c>
      <c r="F118" s="126"/>
      <c r="G118" s="126"/>
      <c r="H118" s="126"/>
      <c r="I118" s="126"/>
      <c r="J118" s="127" t="s">
        <v>6</v>
      </c>
      <c r="K118" s="127" t="s">
        <v>7</v>
      </c>
      <c r="L118" s="127"/>
      <c r="M118" s="127"/>
      <c r="O118" s="20"/>
    </row>
    <row r="119" customFormat="false" ht="40.5" hidden="false" customHeight="true" outlineLevel="0" collapsed="false">
      <c r="A119" s="126"/>
      <c r="B119" s="127"/>
      <c r="C119" s="127"/>
      <c r="D119" s="127"/>
      <c r="E119" s="126" t="s">
        <v>8</v>
      </c>
      <c r="F119" s="126" t="s">
        <v>9</v>
      </c>
      <c r="G119" s="126" t="s">
        <v>10</v>
      </c>
      <c r="H119" s="126" t="s">
        <v>11</v>
      </c>
      <c r="I119" s="126" t="s">
        <v>12</v>
      </c>
      <c r="J119" s="127"/>
      <c r="K119" s="127" t="s">
        <v>13</v>
      </c>
      <c r="L119" s="127" t="s">
        <v>14</v>
      </c>
      <c r="M119" s="127" t="s">
        <v>15</v>
      </c>
      <c r="O119" s="20"/>
    </row>
    <row r="120" customFormat="false" ht="15" hidden="false" customHeight="false" outlineLevel="0" collapsed="false">
      <c r="A120" s="161" t="s">
        <v>115</v>
      </c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O120" s="20"/>
    </row>
    <row r="121" customFormat="false" ht="23.85" hidden="false" customHeight="false" outlineLevel="0" collapsed="false">
      <c r="A121" s="162" t="n">
        <v>1</v>
      </c>
      <c r="B121" s="91" t="s">
        <v>116</v>
      </c>
      <c r="C121" s="92" t="n">
        <v>14</v>
      </c>
      <c r="D121" s="205" t="n">
        <v>31</v>
      </c>
      <c r="E121" s="74" t="n">
        <v>0</v>
      </c>
      <c r="F121" s="69"/>
      <c r="G121" s="74"/>
      <c r="H121" s="69"/>
      <c r="I121" s="69"/>
      <c r="J121" s="164" t="n">
        <f aca="false">K121/D121</f>
        <v>0</v>
      </c>
      <c r="K121" s="165" t="n">
        <f aca="false">L121+M121+E121</f>
        <v>0</v>
      </c>
      <c r="L121" s="165" t="n">
        <f aca="false">F121*1163</f>
        <v>0</v>
      </c>
      <c r="M121" s="165" t="n">
        <f aca="false">G121*9.5</f>
        <v>0</v>
      </c>
      <c r="O121" s="20"/>
    </row>
    <row r="122" customFormat="false" ht="23.85" hidden="false" customHeight="false" outlineLevel="0" collapsed="false">
      <c r="A122" s="162" t="n">
        <v>2</v>
      </c>
      <c r="B122" s="91" t="s">
        <v>117</v>
      </c>
      <c r="C122" s="92" t="n">
        <v>20</v>
      </c>
      <c r="D122" s="205" t="n">
        <v>91.3</v>
      </c>
      <c r="E122" s="74" t="n">
        <v>202.44</v>
      </c>
      <c r="F122" s="69"/>
      <c r="G122" s="74"/>
      <c r="H122" s="69"/>
      <c r="I122" s="69"/>
      <c r="J122" s="166" t="n">
        <f aca="false">K122/D122</f>
        <v>2.21730558598028</v>
      </c>
      <c r="K122" s="165" t="n">
        <f aca="false">L122+M122+E122</f>
        <v>202.44</v>
      </c>
      <c r="L122" s="165" t="n">
        <f aca="false">F122*1163</f>
        <v>0</v>
      </c>
      <c r="M122" s="165" t="n">
        <f aca="false">G122*9.5</f>
        <v>0</v>
      </c>
      <c r="O122" s="20"/>
    </row>
    <row r="123" customFormat="false" ht="23.85" hidden="false" customHeight="false" outlineLevel="0" collapsed="false">
      <c r="A123" s="162" t="n">
        <v>3</v>
      </c>
      <c r="B123" s="91" t="s">
        <v>118</v>
      </c>
      <c r="C123" s="167"/>
      <c r="D123" s="206" t="n">
        <v>537.4</v>
      </c>
      <c r="E123" s="74" t="n">
        <v>1398.01</v>
      </c>
      <c r="F123" s="74"/>
      <c r="G123" s="69"/>
      <c r="H123" s="74" t="n">
        <v>23.98</v>
      </c>
      <c r="I123" s="69"/>
      <c r="J123" s="166" t="n">
        <f aca="false">K123/D123</f>
        <v>2.60143282471157</v>
      </c>
      <c r="K123" s="165" t="n">
        <f aca="false">L123+M123+E123</f>
        <v>1398.01</v>
      </c>
      <c r="L123" s="165" t="n">
        <f aca="false">F123*1163</f>
        <v>0</v>
      </c>
      <c r="M123" s="165" t="n">
        <f aca="false">G123*9.5</f>
        <v>0</v>
      </c>
      <c r="O123" s="20"/>
    </row>
    <row r="124" customFormat="false" ht="23.85" hidden="false" customHeight="false" outlineLevel="0" collapsed="false">
      <c r="A124" s="162" t="n">
        <v>4</v>
      </c>
      <c r="B124" s="91" t="s">
        <v>119</v>
      </c>
      <c r="C124" s="92" t="n">
        <v>700</v>
      </c>
      <c r="D124" s="205" t="n">
        <v>679</v>
      </c>
      <c r="E124" s="74" t="n">
        <v>528.58</v>
      </c>
      <c r="F124" s="69"/>
      <c r="G124" s="74"/>
      <c r="H124" s="69"/>
      <c r="I124" s="69"/>
      <c r="J124" s="166" t="n">
        <f aca="false">K124/D124</f>
        <v>0.778468335787924</v>
      </c>
      <c r="K124" s="165" t="n">
        <f aca="false">L124+M124+E124</f>
        <v>528.58</v>
      </c>
      <c r="L124" s="165" t="n">
        <f aca="false">F124*1163</f>
        <v>0</v>
      </c>
      <c r="M124" s="165" t="n">
        <f aca="false">G124*9.5</f>
        <v>0</v>
      </c>
      <c r="O124" s="20"/>
    </row>
    <row r="125" customFormat="false" ht="23.85" hidden="false" customHeight="false" outlineLevel="0" collapsed="false">
      <c r="A125" s="162" t="n">
        <v>5</v>
      </c>
      <c r="B125" s="91" t="s">
        <v>120</v>
      </c>
      <c r="C125" s="92" t="n">
        <v>100</v>
      </c>
      <c r="D125" s="206" t="n">
        <v>2559.4</v>
      </c>
      <c r="E125" s="74" t="n">
        <v>10097.75</v>
      </c>
      <c r="F125" s="74"/>
      <c r="G125" s="134"/>
      <c r="H125" s="74" t="n">
        <v>109.14</v>
      </c>
      <c r="I125" s="69"/>
      <c r="J125" s="166" t="n">
        <f aca="false">K125/D125</f>
        <v>3.94535828709854</v>
      </c>
      <c r="K125" s="165" t="n">
        <f aca="false">L125+M125+E125</f>
        <v>10097.75</v>
      </c>
      <c r="L125" s="165" t="n">
        <f aca="false">F125*1163</f>
        <v>0</v>
      </c>
      <c r="M125" s="165" t="n">
        <f aca="false">G125*9.5</f>
        <v>0</v>
      </c>
      <c r="O125" s="20"/>
    </row>
    <row r="126" customFormat="false" ht="23.85" hidden="false" customHeight="false" outlineLevel="0" collapsed="false">
      <c r="A126" s="162" t="n">
        <v>6</v>
      </c>
      <c r="B126" s="91" t="s">
        <v>121</v>
      </c>
      <c r="C126" s="92" t="n">
        <v>30</v>
      </c>
      <c r="D126" s="205" t="n">
        <v>137.5</v>
      </c>
      <c r="E126" s="74" t="n">
        <v>175.79</v>
      </c>
      <c r="F126" s="69"/>
      <c r="G126" s="74"/>
      <c r="H126" s="69"/>
      <c r="I126" s="69"/>
      <c r="J126" s="166" t="n">
        <f aca="false">K126/D126</f>
        <v>1.27847272727273</v>
      </c>
      <c r="K126" s="165" t="n">
        <f aca="false">L126+M126+E126</f>
        <v>175.79</v>
      </c>
      <c r="L126" s="165" t="n">
        <f aca="false">F126*1163</f>
        <v>0</v>
      </c>
      <c r="M126" s="165" t="n">
        <f aca="false">G126*9.5</f>
        <v>0</v>
      </c>
      <c r="O126" s="20"/>
    </row>
    <row r="127" customFormat="false" ht="23.85" hidden="false" customHeight="false" outlineLevel="0" collapsed="false">
      <c r="A127" s="162" t="n">
        <v>7</v>
      </c>
      <c r="B127" s="91" t="s">
        <v>122</v>
      </c>
      <c r="C127" s="92" t="n">
        <v>49</v>
      </c>
      <c r="D127" s="205" t="n">
        <v>675.6</v>
      </c>
      <c r="E127" s="74" t="n">
        <v>5858.04</v>
      </c>
      <c r="F127" s="134"/>
      <c r="G127" s="74"/>
      <c r="H127" s="74" t="n">
        <v>35.36</v>
      </c>
      <c r="I127" s="69"/>
      <c r="J127" s="166" t="n">
        <f aca="false">K127/D127</f>
        <v>8.6708703374778</v>
      </c>
      <c r="K127" s="165" t="n">
        <f aca="false">L127+M127+E127</f>
        <v>5858.04</v>
      </c>
      <c r="L127" s="165" t="n">
        <f aca="false">F127*1163</f>
        <v>0</v>
      </c>
      <c r="M127" s="165" t="n">
        <f aca="false">G127*9.5</f>
        <v>0</v>
      </c>
      <c r="O127" s="20"/>
    </row>
    <row r="128" customFormat="false" ht="23.85" hidden="false" customHeight="false" outlineLevel="0" collapsed="false">
      <c r="A128" s="162" t="n">
        <v>8</v>
      </c>
      <c r="B128" s="91" t="s">
        <v>123</v>
      </c>
      <c r="C128" s="92" t="n">
        <v>200</v>
      </c>
      <c r="D128" s="205" t="n">
        <v>1185.9</v>
      </c>
      <c r="E128" s="74" t="n">
        <v>2092.57</v>
      </c>
      <c r="F128" s="69"/>
      <c r="G128" s="74" t="n">
        <v>116.54</v>
      </c>
      <c r="H128" s="74" t="n">
        <v>46.08</v>
      </c>
      <c r="I128" s="69"/>
      <c r="J128" s="166" t="n">
        <f aca="false">K128/D128</f>
        <v>2.69811957163336</v>
      </c>
      <c r="K128" s="165" t="n">
        <f aca="false">L128+M128+E128</f>
        <v>3199.7</v>
      </c>
      <c r="L128" s="165" t="n">
        <f aca="false">F128*1163</f>
        <v>0</v>
      </c>
      <c r="M128" s="165" t="n">
        <f aca="false">G128*9.5</f>
        <v>1107.13</v>
      </c>
      <c r="O128" s="20"/>
    </row>
    <row r="129" customFormat="false" ht="15" hidden="false" customHeight="false" outlineLevel="0" collapsed="false">
      <c r="A129" s="162" t="n">
        <v>9</v>
      </c>
      <c r="B129" s="91" t="s">
        <v>124</v>
      </c>
      <c r="C129" s="92" t="n">
        <v>60</v>
      </c>
      <c r="D129" s="205" t="n">
        <v>938</v>
      </c>
      <c r="E129" s="74" t="n">
        <v>1728.58</v>
      </c>
      <c r="F129" s="69"/>
      <c r="G129" s="74"/>
      <c r="H129" s="74" t="n">
        <v>27.75</v>
      </c>
      <c r="I129" s="69"/>
      <c r="J129" s="166" t="n">
        <f aca="false">K129/D129</f>
        <v>1.84283582089552</v>
      </c>
      <c r="K129" s="165" t="n">
        <f aca="false">L129+M129+E129</f>
        <v>1728.58</v>
      </c>
      <c r="L129" s="165" t="n">
        <f aca="false">F129*1163</f>
        <v>0</v>
      </c>
      <c r="M129" s="165" t="n">
        <f aca="false">G129*9.5</f>
        <v>0</v>
      </c>
      <c r="O129" s="20"/>
    </row>
    <row r="130" customFormat="false" ht="23.85" hidden="false" customHeight="false" outlineLevel="0" collapsed="false">
      <c r="A130" s="162" t="n">
        <v>10</v>
      </c>
      <c r="B130" s="91" t="s">
        <v>125</v>
      </c>
      <c r="C130" s="92" t="n">
        <v>20</v>
      </c>
      <c r="D130" s="205" t="n">
        <v>552</v>
      </c>
      <c r="E130" s="74" t="n">
        <v>258.85</v>
      </c>
      <c r="F130" s="69"/>
      <c r="G130" s="74"/>
      <c r="H130" s="69"/>
      <c r="I130" s="69"/>
      <c r="J130" s="166" t="n">
        <f aca="false">K130/D130</f>
        <v>0.46893115942029</v>
      </c>
      <c r="K130" s="165" t="n">
        <f aca="false">L130+M130+E130</f>
        <v>258.85</v>
      </c>
      <c r="L130" s="165" t="n">
        <f aca="false">F130*1163</f>
        <v>0</v>
      </c>
      <c r="M130" s="165" t="n">
        <f aca="false">G130*9.5</f>
        <v>0</v>
      </c>
      <c r="O130" s="20"/>
    </row>
    <row r="131" customFormat="false" ht="23.85" hidden="false" customHeight="false" outlineLevel="0" collapsed="false">
      <c r="A131" s="162" t="n">
        <v>11</v>
      </c>
      <c r="B131" s="91" t="s">
        <v>126</v>
      </c>
      <c r="C131" s="92" t="n">
        <v>158</v>
      </c>
      <c r="D131" s="205" t="n">
        <v>1599.27</v>
      </c>
      <c r="E131" s="74" t="n">
        <v>3369.42</v>
      </c>
      <c r="F131" s="74"/>
      <c r="G131" s="134"/>
      <c r="H131" s="74" t="n">
        <v>40.17</v>
      </c>
      <c r="I131" s="69"/>
      <c r="J131" s="166" t="n">
        <f aca="false">K131/D131</f>
        <v>2.10684874974207</v>
      </c>
      <c r="K131" s="165" t="n">
        <f aca="false">L131+M131+E131</f>
        <v>3369.42</v>
      </c>
      <c r="L131" s="165" t="n">
        <f aca="false">F131*1163</f>
        <v>0</v>
      </c>
      <c r="M131" s="165" t="n">
        <f aca="false">G131*9.5</f>
        <v>0</v>
      </c>
      <c r="O131" s="20"/>
    </row>
    <row r="132" customFormat="false" ht="15" hidden="false" customHeight="false" outlineLevel="0" collapsed="false">
      <c r="A132" s="162" t="n">
        <v>12</v>
      </c>
      <c r="B132" s="91" t="s">
        <v>127</v>
      </c>
      <c r="C132" s="92" t="n">
        <v>1060</v>
      </c>
      <c r="D132" s="205" t="n">
        <v>1559.27</v>
      </c>
      <c r="E132" s="74" t="n">
        <v>3752.2</v>
      </c>
      <c r="F132" s="69"/>
      <c r="G132" s="74"/>
      <c r="H132" s="74" t="n">
        <v>75.08</v>
      </c>
      <c r="I132" s="69"/>
      <c r="J132" s="166" t="n">
        <f aca="false">K132/D132</f>
        <v>2.40638247384994</v>
      </c>
      <c r="K132" s="165" t="n">
        <f aca="false">L132+M132+E132</f>
        <v>3752.2</v>
      </c>
      <c r="L132" s="165" t="n">
        <f aca="false">F132*1163</f>
        <v>0</v>
      </c>
      <c r="M132" s="165" t="n">
        <f aca="false">G132*9.5</f>
        <v>0</v>
      </c>
      <c r="O132" s="20"/>
    </row>
    <row r="133" customFormat="false" ht="23.85" hidden="false" customHeight="false" outlineLevel="0" collapsed="false">
      <c r="A133" s="162" t="n">
        <v>13</v>
      </c>
      <c r="B133" s="91" t="s">
        <v>128</v>
      </c>
      <c r="C133" s="92"/>
      <c r="D133" s="205" t="n">
        <v>127.8</v>
      </c>
      <c r="E133" s="74" t="n">
        <v>169.24</v>
      </c>
      <c r="F133" s="69"/>
      <c r="G133" s="74"/>
      <c r="H133" s="69" t="n">
        <v>3.55</v>
      </c>
      <c r="I133" s="69"/>
      <c r="J133" s="166" t="n">
        <f aca="false">K133/D133</f>
        <v>1.32425665101721</v>
      </c>
      <c r="K133" s="165" t="n">
        <f aca="false">L133+M133+E133</f>
        <v>169.24</v>
      </c>
      <c r="L133" s="165" t="n">
        <f aca="false">F133*1163</f>
        <v>0</v>
      </c>
      <c r="M133" s="165" t="n">
        <f aca="false">G133*9.5</f>
        <v>0</v>
      </c>
      <c r="O133" s="20"/>
    </row>
    <row r="134" customFormat="false" ht="15" hidden="false" customHeight="false" outlineLevel="0" collapsed="false">
      <c r="A134" s="162" t="n">
        <v>14</v>
      </c>
      <c r="B134" s="91" t="s">
        <v>129</v>
      </c>
      <c r="C134" s="170"/>
      <c r="D134" s="207" t="n">
        <v>606.3</v>
      </c>
      <c r="E134" s="74" t="n">
        <v>5091.74</v>
      </c>
      <c r="F134" s="151"/>
      <c r="G134" s="69"/>
      <c r="H134" s="74" t="n">
        <v>13.86</v>
      </c>
      <c r="I134" s="69"/>
      <c r="J134" s="166" t="n">
        <f aca="false">K134/D134</f>
        <v>8.39805376876134</v>
      </c>
      <c r="K134" s="165" t="n">
        <f aca="false">L134+M134+E134</f>
        <v>5091.74</v>
      </c>
      <c r="L134" s="165" t="n">
        <f aca="false">F134*1163</f>
        <v>0</v>
      </c>
      <c r="M134" s="165" t="n">
        <f aca="false">G134*9.5</f>
        <v>0</v>
      </c>
      <c r="O134" s="20"/>
    </row>
    <row r="135" customFormat="false" ht="15" hidden="false" customHeight="false" outlineLevel="0" collapsed="false">
      <c r="A135" s="162" t="n">
        <v>15</v>
      </c>
      <c r="B135" s="91" t="s">
        <v>130</v>
      </c>
      <c r="C135" s="92" t="n">
        <v>10</v>
      </c>
      <c r="D135" s="206" t="n">
        <v>712.92</v>
      </c>
      <c r="E135" s="74" t="n">
        <v>745.79</v>
      </c>
      <c r="F135" s="69"/>
      <c r="G135" s="69"/>
      <c r="H135" s="74" t="n">
        <v>11.55</v>
      </c>
      <c r="I135" s="69"/>
      <c r="J135" s="166" t="n">
        <f aca="false">K135/D135</f>
        <v>1.0461061549683</v>
      </c>
      <c r="K135" s="165" t="n">
        <f aca="false">L135+M135+E135</f>
        <v>745.79</v>
      </c>
      <c r="L135" s="165" t="n">
        <f aca="false">F135*1163</f>
        <v>0</v>
      </c>
      <c r="M135" s="165" t="n">
        <f aca="false">G135*9.5</f>
        <v>0</v>
      </c>
      <c r="O135" s="20"/>
    </row>
    <row r="136" customFormat="false" ht="23.85" hidden="false" customHeight="false" outlineLevel="0" collapsed="false">
      <c r="A136" s="162" t="n">
        <v>16</v>
      </c>
      <c r="B136" s="91" t="s">
        <v>131</v>
      </c>
      <c r="C136" s="92" t="n">
        <v>30</v>
      </c>
      <c r="D136" s="205" t="n">
        <v>350</v>
      </c>
      <c r="E136" s="74" t="n">
        <v>322.9</v>
      </c>
      <c r="F136" s="69"/>
      <c r="G136" s="74"/>
      <c r="H136" s="69"/>
      <c r="I136" s="69"/>
      <c r="J136" s="166" t="n">
        <f aca="false">K136/D136</f>
        <v>0.922571428571428</v>
      </c>
      <c r="K136" s="165" t="n">
        <f aca="false">L136+M136+E136</f>
        <v>322.9</v>
      </c>
      <c r="L136" s="165" t="n">
        <f aca="false">F136*1163</f>
        <v>0</v>
      </c>
      <c r="M136" s="165" t="n">
        <f aca="false">G136*9.5</f>
        <v>0</v>
      </c>
      <c r="O136" s="20"/>
    </row>
    <row r="137" customFormat="false" ht="23.85" hidden="false" customHeight="false" outlineLevel="0" collapsed="false">
      <c r="A137" s="162" t="n">
        <v>17</v>
      </c>
      <c r="B137" s="91" t="s">
        <v>132</v>
      </c>
      <c r="C137" s="92"/>
      <c r="D137" s="205" t="n">
        <v>1166.8</v>
      </c>
      <c r="E137" s="74" t="n">
        <v>25.28</v>
      </c>
      <c r="F137" s="69"/>
      <c r="G137" s="74"/>
      <c r="H137" s="69" t="n">
        <v>53.72</v>
      </c>
      <c r="I137" s="69"/>
      <c r="J137" s="166" t="n">
        <f aca="false">K137/D137</f>
        <v>0.0216660953033939</v>
      </c>
      <c r="K137" s="165" t="n">
        <f aca="false">L137+M137+E137</f>
        <v>25.28</v>
      </c>
      <c r="L137" s="165" t="n">
        <f aca="false">F137*1163</f>
        <v>0</v>
      </c>
      <c r="M137" s="165" t="n">
        <f aca="false">G137*9.5</f>
        <v>0</v>
      </c>
      <c r="O137" s="20"/>
    </row>
    <row r="138" customFormat="false" ht="23.85" hidden="false" customHeight="false" outlineLevel="0" collapsed="false">
      <c r="A138" s="162" t="n">
        <v>18</v>
      </c>
      <c r="B138" s="146" t="s">
        <v>133</v>
      </c>
      <c r="C138" s="92"/>
      <c r="D138" s="205" t="n">
        <v>270.2</v>
      </c>
      <c r="E138" s="74" t="n">
        <v>239.63</v>
      </c>
      <c r="F138" s="69"/>
      <c r="G138" s="74"/>
      <c r="H138" s="69" t="n">
        <v>3.74</v>
      </c>
      <c r="I138" s="69"/>
      <c r="J138" s="166" t="n">
        <f aca="false">K138/D138</f>
        <v>0.886861584011843</v>
      </c>
      <c r="K138" s="165" t="n">
        <f aca="false">L138+M138+E138</f>
        <v>239.63</v>
      </c>
      <c r="L138" s="165" t="n">
        <f aca="false">F138*1163</f>
        <v>0</v>
      </c>
      <c r="M138" s="165" t="n">
        <f aca="false">G138*9.5</f>
        <v>0</v>
      </c>
      <c r="O138" s="20"/>
    </row>
    <row r="139" customFormat="false" ht="15" hidden="false" customHeight="false" outlineLevel="0" collapsed="false">
      <c r="A139" s="173"/>
      <c r="B139" s="174" t="s">
        <v>66</v>
      </c>
      <c r="C139" s="175" t="n">
        <f aca="false">SUM(C121:C138)</f>
        <v>2451</v>
      </c>
      <c r="D139" s="175" t="n">
        <f aca="false">SUM(D121:D138)</f>
        <v>13779.66</v>
      </c>
      <c r="E139" s="176" t="n">
        <f aca="false">SUM(E121:E138)</f>
        <v>36056.81</v>
      </c>
      <c r="F139" s="176" t="n">
        <f aca="false">SUM(F121:F138)</f>
        <v>0</v>
      </c>
      <c r="G139" s="176" t="n">
        <f aca="false">SUM(G121:G138)</f>
        <v>116.54</v>
      </c>
      <c r="H139" s="176" t="n">
        <f aca="false">SUM(H121:H138)</f>
        <v>443.98</v>
      </c>
      <c r="I139" s="176" t="n">
        <f aca="false">SUM(I121:I138)</f>
        <v>0</v>
      </c>
      <c r="J139" s="177"/>
      <c r="K139" s="177"/>
      <c r="L139" s="177"/>
      <c r="M139" s="178"/>
      <c r="O139" s="20"/>
    </row>
    <row r="140" customFormat="false" ht="15" hidden="false" customHeight="false" outlineLevel="0" collapsed="false">
      <c r="A140" s="173"/>
      <c r="B140" s="174" t="s">
        <v>67</v>
      </c>
      <c r="C140" s="175"/>
      <c r="D140" s="175"/>
      <c r="E140" s="176"/>
      <c r="F140" s="176"/>
      <c r="G140" s="176"/>
      <c r="H140" s="176"/>
      <c r="I140" s="178"/>
      <c r="J140" s="179" t="n">
        <f aca="false">SUM(J121:J138)/18</f>
        <v>2.31191897536131</v>
      </c>
      <c r="K140" s="178"/>
      <c r="L140" s="178"/>
      <c r="M140" s="178"/>
      <c r="O140" s="20"/>
    </row>
    <row r="141" customFormat="false" ht="15" hidden="false" customHeight="false" outlineLevel="0" collapsed="false">
      <c r="A141" s="125"/>
      <c r="B141" s="125"/>
      <c r="C141" s="125"/>
      <c r="D141" s="125"/>
      <c r="E141" s="124"/>
      <c r="F141" s="124"/>
      <c r="G141" s="124"/>
      <c r="H141" s="124"/>
      <c r="I141" s="124"/>
      <c r="J141" s="124"/>
      <c r="K141" s="124"/>
      <c r="L141" s="124"/>
      <c r="M141" s="124"/>
      <c r="O141" s="20"/>
    </row>
    <row r="142" customFormat="false" ht="15" hidden="false" customHeight="false" outlineLevel="0" collapsed="false">
      <c r="A142" s="125"/>
      <c r="B142" s="125"/>
      <c r="C142" s="125"/>
      <c r="D142" s="125"/>
      <c r="E142" s="124"/>
      <c r="F142" s="124"/>
      <c r="G142" s="124"/>
      <c r="H142" s="124"/>
      <c r="I142" s="124"/>
      <c r="J142" s="124"/>
      <c r="K142" s="124"/>
      <c r="L142" s="124"/>
      <c r="M142" s="124"/>
      <c r="O142" s="20"/>
    </row>
    <row r="143" customFormat="false" ht="13.5" hidden="false" customHeight="true" outlineLevel="0" collapsed="false">
      <c r="A143" s="126" t="s">
        <v>1</v>
      </c>
      <c r="B143" s="127" t="s">
        <v>2</v>
      </c>
      <c r="C143" s="127" t="s">
        <v>3</v>
      </c>
      <c r="D143" s="127" t="s">
        <v>4</v>
      </c>
      <c r="E143" s="126" t="s">
        <v>5</v>
      </c>
      <c r="F143" s="126"/>
      <c r="G143" s="126"/>
      <c r="H143" s="126"/>
      <c r="I143" s="126"/>
      <c r="J143" s="127" t="s">
        <v>6</v>
      </c>
      <c r="K143" s="127" t="s">
        <v>7</v>
      </c>
      <c r="L143" s="127"/>
      <c r="M143" s="127"/>
      <c r="O143" s="20"/>
    </row>
    <row r="144" customFormat="false" ht="45" hidden="false" customHeight="true" outlineLevel="0" collapsed="false">
      <c r="A144" s="126"/>
      <c r="B144" s="127"/>
      <c r="C144" s="127"/>
      <c r="D144" s="127"/>
      <c r="E144" s="126" t="s">
        <v>8</v>
      </c>
      <c r="F144" s="126" t="s">
        <v>9</v>
      </c>
      <c r="G144" s="126" t="s">
        <v>10</v>
      </c>
      <c r="H144" s="126" t="s">
        <v>11</v>
      </c>
      <c r="I144" s="126" t="s">
        <v>12</v>
      </c>
      <c r="J144" s="127"/>
      <c r="K144" s="127" t="s">
        <v>13</v>
      </c>
      <c r="L144" s="127" t="s">
        <v>14</v>
      </c>
      <c r="M144" s="127" t="s">
        <v>15</v>
      </c>
      <c r="O144" s="20"/>
    </row>
    <row r="145" customFormat="false" ht="15" hidden="false" customHeight="false" outlineLevel="0" collapsed="false">
      <c r="A145" s="161" t="s">
        <v>134</v>
      </c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O145" s="20"/>
    </row>
    <row r="146" customFormat="false" ht="35.05" hidden="false" customHeight="false" outlineLevel="0" collapsed="false">
      <c r="A146" s="180" t="n">
        <v>1</v>
      </c>
      <c r="B146" s="201" t="s">
        <v>212</v>
      </c>
      <c r="C146" s="92" t="n">
        <v>756</v>
      </c>
      <c r="D146" s="206" t="n">
        <v>5466</v>
      </c>
      <c r="E146" s="74" t="n">
        <v>6771.65</v>
      </c>
      <c r="F146" s="74"/>
      <c r="G146" s="69"/>
      <c r="H146" s="74" t="n">
        <v>173.08</v>
      </c>
      <c r="I146" s="69"/>
      <c r="J146" s="93" t="n">
        <f aca="false">K146/D146</f>
        <v>1.23886754482254</v>
      </c>
      <c r="K146" s="76" t="n">
        <f aca="false">L146+M146+E146</f>
        <v>6771.65</v>
      </c>
      <c r="L146" s="76" t="n">
        <f aca="false">F146*1163</f>
        <v>0</v>
      </c>
      <c r="M146" s="76" t="n">
        <f aca="false">G146*9.5</f>
        <v>0</v>
      </c>
      <c r="O146" s="20"/>
    </row>
    <row r="147" customFormat="false" ht="23.85" hidden="false" customHeight="false" outlineLevel="0" collapsed="false">
      <c r="A147" s="180" t="n">
        <v>2</v>
      </c>
      <c r="B147" s="202" t="s">
        <v>136</v>
      </c>
      <c r="C147" s="92" t="n">
        <v>810</v>
      </c>
      <c r="D147" s="206" t="n">
        <v>11225.1</v>
      </c>
      <c r="E147" s="74" t="n">
        <v>20111.8</v>
      </c>
      <c r="F147" s="74"/>
      <c r="G147" s="74" t="n">
        <v>3967.81</v>
      </c>
      <c r="H147" s="74" t="n">
        <v>850.79</v>
      </c>
      <c r="I147" s="69"/>
      <c r="J147" s="93" t="n">
        <f aca="false">K147/D147</f>
        <v>5.14970868856402</v>
      </c>
      <c r="K147" s="76" t="n">
        <f aca="false">L147+M147+E147</f>
        <v>57805.995</v>
      </c>
      <c r="L147" s="76" t="n">
        <f aca="false">F147*1163</f>
        <v>0</v>
      </c>
      <c r="M147" s="76" t="n">
        <f aca="false">G147*9.5</f>
        <v>37694.195</v>
      </c>
      <c r="O147" s="20"/>
    </row>
    <row r="148" customFormat="false" ht="23.85" hidden="false" customHeight="false" outlineLevel="0" collapsed="false">
      <c r="A148" s="180" t="n">
        <v>3</v>
      </c>
      <c r="B148" s="201" t="s">
        <v>213</v>
      </c>
      <c r="C148" s="92" t="n">
        <v>50</v>
      </c>
      <c r="D148" s="206" t="n">
        <v>391</v>
      </c>
      <c r="E148" s="74" t="n">
        <v>342.79</v>
      </c>
      <c r="F148" s="151"/>
      <c r="G148" s="69"/>
      <c r="H148" s="74"/>
      <c r="I148" s="74"/>
      <c r="J148" s="93" t="n">
        <f aca="false">K148/D148</f>
        <v>0.876700767263427</v>
      </c>
      <c r="K148" s="76" t="n">
        <f aca="false">L148+M148+E148</f>
        <v>342.79</v>
      </c>
      <c r="L148" s="76" t="n">
        <f aca="false">F148*1163</f>
        <v>0</v>
      </c>
      <c r="M148" s="76" t="n">
        <f aca="false">G148*9.5</f>
        <v>0</v>
      </c>
      <c r="O148" s="20"/>
    </row>
    <row r="149" customFormat="false" ht="23.85" hidden="false" customHeight="false" outlineLevel="0" collapsed="false">
      <c r="A149" s="180" t="n">
        <v>4</v>
      </c>
      <c r="B149" s="203" t="s">
        <v>214</v>
      </c>
      <c r="C149" s="92" t="n">
        <v>40</v>
      </c>
      <c r="D149" s="206" t="n">
        <v>193</v>
      </c>
      <c r="E149" s="74" t="n">
        <v>274.85</v>
      </c>
      <c r="F149" s="151"/>
      <c r="G149" s="69"/>
      <c r="H149" s="74" t="n">
        <v>1.37</v>
      </c>
      <c r="I149" s="74"/>
      <c r="J149" s="93" t="n">
        <f aca="false">K149/D149</f>
        <v>1.4240932642487</v>
      </c>
      <c r="K149" s="76" t="n">
        <f aca="false">L149+M149+E149</f>
        <v>274.85</v>
      </c>
      <c r="L149" s="76" t="n">
        <f aca="false">F149*1163</f>
        <v>0</v>
      </c>
      <c r="M149" s="76" t="n">
        <f aca="false">G149*9.5</f>
        <v>0</v>
      </c>
      <c r="O149" s="20"/>
    </row>
    <row r="150" customFormat="false" ht="23.85" hidden="false" customHeight="false" outlineLevel="0" collapsed="false">
      <c r="A150" s="180" t="n">
        <v>5</v>
      </c>
      <c r="B150" s="203" t="s">
        <v>215</v>
      </c>
      <c r="C150" s="95" t="n">
        <v>135</v>
      </c>
      <c r="D150" s="206" t="n">
        <v>845</v>
      </c>
      <c r="E150" s="74" t="n">
        <v>1371.38</v>
      </c>
      <c r="F150" s="74"/>
      <c r="G150" s="69"/>
      <c r="H150" s="74" t="n">
        <v>26.14</v>
      </c>
      <c r="I150" s="74" t="n">
        <v>3</v>
      </c>
      <c r="J150" s="93" t="n">
        <f aca="false">K150/D150</f>
        <v>1.6229349112426</v>
      </c>
      <c r="K150" s="76" t="n">
        <f aca="false">L150+M150+E150</f>
        <v>1371.38</v>
      </c>
      <c r="L150" s="76" t="n">
        <f aca="false">F150*1163</f>
        <v>0</v>
      </c>
      <c r="M150" s="76" t="n">
        <f aca="false">G150*9.5</f>
        <v>0</v>
      </c>
      <c r="O150" s="20"/>
    </row>
    <row r="151" customFormat="false" ht="35.05" hidden="false" customHeight="false" outlineLevel="0" collapsed="false">
      <c r="A151" s="180" t="n">
        <v>6</v>
      </c>
      <c r="B151" s="202" t="s">
        <v>216</v>
      </c>
      <c r="C151" s="92" t="n">
        <v>761</v>
      </c>
      <c r="D151" s="206" t="n">
        <v>2193</v>
      </c>
      <c r="E151" s="74" t="n">
        <v>2159.97</v>
      </c>
      <c r="F151" s="74"/>
      <c r="G151" s="69"/>
      <c r="H151" s="74" t="n">
        <v>84.04</v>
      </c>
      <c r="I151" s="69" t="n">
        <v>1.52</v>
      </c>
      <c r="J151" s="93" t="n">
        <f aca="false">K151/D151</f>
        <v>0.984938440492476</v>
      </c>
      <c r="K151" s="76" t="n">
        <f aca="false">L151+M151+E151</f>
        <v>2159.97</v>
      </c>
      <c r="L151" s="76" t="n">
        <f aca="false">F151*1163</f>
        <v>0</v>
      </c>
      <c r="M151" s="76" t="n">
        <f aca="false">G151*9.5</f>
        <v>0</v>
      </c>
      <c r="O151" s="20"/>
    </row>
    <row r="152" customFormat="false" ht="23.85" hidden="false" customHeight="false" outlineLevel="0" collapsed="false">
      <c r="A152" s="180" t="n">
        <v>7</v>
      </c>
      <c r="B152" s="203" t="s">
        <v>217</v>
      </c>
      <c r="C152" s="92" t="n">
        <v>125</v>
      </c>
      <c r="D152" s="206" t="n">
        <v>616.3</v>
      </c>
      <c r="E152" s="74" t="n">
        <v>1235.73</v>
      </c>
      <c r="F152" s="74"/>
      <c r="G152" s="69"/>
      <c r="H152" s="74" t="n">
        <v>17.89</v>
      </c>
      <c r="I152" s="74"/>
      <c r="J152" s="93" t="n">
        <f aca="false">K152/D152</f>
        <v>2.00507869544053</v>
      </c>
      <c r="K152" s="76" t="n">
        <f aca="false">L152+M152+E152</f>
        <v>1235.73</v>
      </c>
      <c r="L152" s="76" t="n">
        <f aca="false">F152*1163</f>
        <v>0</v>
      </c>
      <c r="M152" s="76" t="n">
        <f aca="false">G152*9.5</f>
        <v>0</v>
      </c>
      <c r="O152" s="20"/>
    </row>
    <row r="153" customFormat="false" ht="35.05" hidden="false" customHeight="false" outlineLevel="0" collapsed="false">
      <c r="A153" s="180" t="n">
        <v>8</v>
      </c>
      <c r="B153" s="202" t="s">
        <v>142</v>
      </c>
      <c r="C153" s="92" t="n">
        <v>1995</v>
      </c>
      <c r="D153" s="206" t="n">
        <v>25949</v>
      </c>
      <c r="E153" s="74" t="n">
        <v>27186.17</v>
      </c>
      <c r="F153" s="74" t="n">
        <v>19.84</v>
      </c>
      <c r="G153" s="69"/>
      <c r="H153" s="74" t="n">
        <v>3502.22</v>
      </c>
      <c r="I153" s="69"/>
      <c r="J153" s="93" t="n">
        <f aca="false">K153/D153</f>
        <v>1.93687964854137</v>
      </c>
      <c r="K153" s="76" t="n">
        <f aca="false">L153+M153+E153</f>
        <v>50260.09</v>
      </c>
      <c r="L153" s="76" t="n">
        <f aca="false">F153*1163</f>
        <v>23073.92</v>
      </c>
      <c r="M153" s="76" t="n">
        <f aca="false">G153*9.5</f>
        <v>0</v>
      </c>
      <c r="O153" s="20"/>
    </row>
    <row r="154" customFormat="false" ht="40.5" hidden="false" customHeight="true" outlineLevel="0" collapsed="false">
      <c r="A154" s="180" t="n">
        <v>9</v>
      </c>
      <c r="B154" s="204" t="s">
        <v>218</v>
      </c>
      <c r="C154" s="92" t="n">
        <v>1031</v>
      </c>
      <c r="D154" s="206" t="n">
        <v>5112</v>
      </c>
      <c r="E154" s="74" t="n">
        <v>7003.62</v>
      </c>
      <c r="F154" s="74" t="n">
        <v>1</v>
      </c>
      <c r="G154" s="69"/>
      <c r="H154" s="74" t="n">
        <v>205.94</v>
      </c>
      <c r="I154" s="69"/>
      <c r="J154" s="93" t="n">
        <f aca="false">K154/D154</f>
        <v>1.59753912363067</v>
      </c>
      <c r="K154" s="76" t="n">
        <f aca="false">L154+M154+E154</f>
        <v>8166.62</v>
      </c>
      <c r="L154" s="76" t="n">
        <f aca="false">F154*1163</f>
        <v>1163</v>
      </c>
      <c r="M154" s="76" t="n">
        <f aca="false">G154*9.5</f>
        <v>0</v>
      </c>
      <c r="O154" s="20"/>
    </row>
    <row r="155" customFormat="false" ht="23.85" hidden="false" customHeight="false" outlineLevel="0" collapsed="false">
      <c r="A155" s="180" t="n">
        <v>10</v>
      </c>
      <c r="B155" s="202" t="s">
        <v>144</v>
      </c>
      <c r="C155" s="92" t="n">
        <v>1125</v>
      </c>
      <c r="D155" s="206" t="n">
        <v>8890</v>
      </c>
      <c r="E155" s="74" t="n">
        <v>2069.89</v>
      </c>
      <c r="F155" s="74" t="n">
        <v>7.74</v>
      </c>
      <c r="G155" s="69"/>
      <c r="H155" s="74" t="n">
        <v>472.56</v>
      </c>
      <c r="I155" s="69"/>
      <c r="J155" s="93" t="n">
        <f aca="false">K155/D155</f>
        <v>1.24538920134983</v>
      </c>
      <c r="K155" s="76" t="n">
        <f aca="false">L155+M155+E155</f>
        <v>11071.51</v>
      </c>
      <c r="L155" s="76" t="n">
        <f aca="false">F155*1163</f>
        <v>9001.62</v>
      </c>
      <c r="M155" s="76" t="n">
        <f aca="false">G155*9.5</f>
        <v>0</v>
      </c>
      <c r="O155" s="20"/>
    </row>
    <row r="156" customFormat="false" ht="35.05" hidden="false" customHeight="false" outlineLevel="0" collapsed="false">
      <c r="A156" s="180" t="n">
        <v>11</v>
      </c>
      <c r="B156" s="202" t="s">
        <v>145</v>
      </c>
      <c r="C156" s="92" t="n">
        <v>910</v>
      </c>
      <c r="D156" s="206" t="n">
        <v>2539.5</v>
      </c>
      <c r="E156" s="74" t="n">
        <v>8729.51</v>
      </c>
      <c r="F156" s="74"/>
      <c r="G156" s="74" t="n">
        <v>4.19</v>
      </c>
      <c r="H156" s="74" t="n">
        <v>176.43</v>
      </c>
      <c r="I156" s="69" t="n">
        <v>14.43</v>
      </c>
      <c r="J156" s="93" t="n">
        <f aca="false">K156/D156</f>
        <v>3.45316597755464</v>
      </c>
      <c r="K156" s="76" t="n">
        <f aca="false">L156+M156+E156</f>
        <v>8769.315</v>
      </c>
      <c r="L156" s="76" t="n">
        <f aca="false">F156*1163</f>
        <v>0</v>
      </c>
      <c r="M156" s="76" t="n">
        <f aca="false">G156*9.5</f>
        <v>39.805</v>
      </c>
      <c r="O156" s="20"/>
    </row>
    <row r="157" customFormat="false" ht="23.85" hidden="false" customHeight="false" outlineLevel="0" collapsed="false">
      <c r="A157" s="180" t="n">
        <v>12</v>
      </c>
      <c r="B157" s="202" t="s">
        <v>146</v>
      </c>
      <c r="C157" s="92" t="n">
        <v>130</v>
      </c>
      <c r="D157" s="206" t="n">
        <v>2840.4</v>
      </c>
      <c r="E157" s="69" t="n">
        <v>12598.6</v>
      </c>
      <c r="F157" s="69"/>
      <c r="G157" s="69"/>
      <c r="H157" s="74" t="n">
        <v>115.85</v>
      </c>
      <c r="I157" s="69"/>
      <c r="J157" s="93" t="n">
        <f aca="false">K157/D157</f>
        <v>4.43550204196592</v>
      </c>
      <c r="K157" s="76" t="n">
        <f aca="false">L157+M157+E157</f>
        <v>12598.6</v>
      </c>
      <c r="L157" s="76" t="n">
        <f aca="false">F157*1163</f>
        <v>0</v>
      </c>
      <c r="M157" s="76" t="n">
        <f aca="false">G157*9.5</f>
        <v>0</v>
      </c>
      <c r="O157" s="20"/>
    </row>
    <row r="158" customFormat="false" ht="23.85" hidden="false" customHeight="false" outlineLevel="0" collapsed="false">
      <c r="A158" s="180" t="n">
        <v>13</v>
      </c>
      <c r="B158" s="203" t="s">
        <v>219</v>
      </c>
      <c r="C158" s="92" t="n">
        <v>50</v>
      </c>
      <c r="D158" s="206" t="n">
        <v>241</v>
      </c>
      <c r="E158" s="74" t="n">
        <v>394.71</v>
      </c>
      <c r="F158" s="151"/>
      <c r="G158" s="69"/>
      <c r="H158" s="74" t="n">
        <v>10.03</v>
      </c>
      <c r="I158" s="74"/>
      <c r="J158" s="93" t="n">
        <f aca="false">K158/D158</f>
        <v>1.63780082987552</v>
      </c>
      <c r="K158" s="76" t="n">
        <f aca="false">L158+M158+E158</f>
        <v>394.71</v>
      </c>
      <c r="L158" s="76" t="n">
        <f aca="false">F158*1163</f>
        <v>0</v>
      </c>
      <c r="M158" s="76" t="n">
        <f aca="false">G158*9.5</f>
        <v>0</v>
      </c>
      <c r="O158" s="20"/>
    </row>
    <row r="159" customFormat="false" ht="35.05" hidden="false" customHeight="false" outlineLevel="0" collapsed="false">
      <c r="A159" s="180" t="n">
        <v>14</v>
      </c>
      <c r="B159" s="201" t="s">
        <v>220</v>
      </c>
      <c r="C159" s="92" t="n">
        <v>35</v>
      </c>
      <c r="D159" s="206" t="n">
        <v>217</v>
      </c>
      <c r="E159" s="74" t="n">
        <v>157.41</v>
      </c>
      <c r="F159" s="151"/>
      <c r="G159" s="69"/>
      <c r="H159" s="74"/>
      <c r="I159" s="74"/>
      <c r="J159" s="93" t="n">
        <f aca="false">K159/D159</f>
        <v>0.725391705069124</v>
      </c>
      <c r="K159" s="76" t="n">
        <f aca="false">L159+M159+E159</f>
        <v>157.41</v>
      </c>
      <c r="L159" s="76" t="n">
        <f aca="false">F159*1163</f>
        <v>0</v>
      </c>
      <c r="M159" s="76" t="n">
        <f aca="false">G159*9.5</f>
        <v>0</v>
      </c>
      <c r="O159" s="20"/>
    </row>
    <row r="160" customFormat="false" ht="15" hidden="false" customHeight="false" outlineLevel="0" collapsed="false">
      <c r="A160" s="173"/>
      <c r="B160" s="174" t="s">
        <v>66</v>
      </c>
      <c r="C160" s="175" t="n">
        <f aca="false">SUM(C146:C159)</f>
        <v>7953</v>
      </c>
      <c r="D160" s="175" t="n">
        <f aca="false">SUM(D146:D159)</f>
        <v>66718.3</v>
      </c>
      <c r="E160" s="175" t="n">
        <f aca="false">SUM(E146:E159)</f>
        <v>90408.08</v>
      </c>
      <c r="F160" s="175" t="n">
        <f aca="false">SUM(F146:F159)</f>
        <v>28.58</v>
      </c>
      <c r="G160" s="175" t="n">
        <f aca="false">SUM(G146:G159)</f>
        <v>3972</v>
      </c>
      <c r="H160" s="175" t="n">
        <f aca="false">SUM(H146:H159)</f>
        <v>5636.34</v>
      </c>
      <c r="I160" s="175" t="n">
        <f aca="false">SUM(I146:I159)</f>
        <v>18.95</v>
      </c>
      <c r="J160" s="178"/>
      <c r="K160" s="178"/>
      <c r="L160" s="178"/>
      <c r="M160" s="178"/>
      <c r="O160" s="96"/>
    </row>
    <row r="161" customFormat="false" ht="15" hidden="false" customHeight="false" outlineLevel="0" collapsed="false">
      <c r="A161" s="173"/>
      <c r="B161" s="174" t="s">
        <v>67</v>
      </c>
      <c r="C161" s="175"/>
      <c r="D161" s="175"/>
      <c r="E161" s="176"/>
      <c r="F161" s="176"/>
      <c r="G161" s="176"/>
      <c r="H161" s="176"/>
      <c r="I161" s="181"/>
      <c r="J161" s="181" t="n">
        <f aca="false">SUM(J146:J159)/14</f>
        <v>2.02385648857581</v>
      </c>
      <c r="K161" s="178"/>
      <c r="L161" s="178"/>
      <c r="M161" s="178"/>
      <c r="O161" s="96"/>
    </row>
    <row r="162" customFormat="false" ht="15" hidden="false" customHeight="false" outlineLevel="0" collapsed="false">
      <c r="A162" s="125"/>
      <c r="B162" s="125"/>
      <c r="C162" s="156"/>
      <c r="D162" s="156"/>
      <c r="E162" s="157"/>
      <c r="F162" s="157"/>
      <c r="G162" s="157"/>
      <c r="H162" s="157"/>
      <c r="I162" s="157"/>
      <c r="J162" s="156"/>
      <c r="K162" s="159"/>
      <c r="L162" s="159"/>
      <c r="M162" s="159"/>
      <c r="O162" s="96"/>
    </row>
    <row r="163" customFormat="false" ht="15" hidden="true" customHeight="false" outlineLevel="0" collapsed="false">
      <c r="A163" s="125"/>
      <c r="B163" s="125"/>
      <c r="C163" s="156"/>
      <c r="D163" s="156"/>
      <c r="E163" s="157"/>
      <c r="F163" s="157"/>
      <c r="G163" s="157"/>
      <c r="H163" s="157"/>
      <c r="I163" s="157"/>
      <c r="J163" s="156"/>
      <c r="K163" s="159"/>
      <c r="L163" s="159"/>
      <c r="M163" s="159"/>
      <c r="O163" s="96"/>
    </row>
    <row r="164" customFormat="false" ht="15" hidden="true" customHeight="false" outlineLevel="0" collapsed="false">
      <c r="A164" s="125"/>
      <c r="B164" s="125"/>
      <c r="C164" s="156"/>
      <c r="D164" s="156"/>
      <c r="E164" s="157"/>
      <c r="F164" s="157"/>
      <c r="G164" s="157"/>
      <c r="H164" s="157"/>
      <c r="I164" s="157"/>
      <c r="J164" s="156"/>
      <c r="K164" s="159"/>
      <c r="L164" s="159"/>
      <c r="M164" s="159"/>
      <c r="O164" s="96"/>
    </row>
    <row r="165" customFormat="false" ht="15" hidden="false" customHeight="false" outlineLevel="0" collapsed="false">
      <c r="A165" s="125"/>
      <c r="B165" s="125"/>
      <c r="C165" s="125"/>
      <c r="D165" s="125"/>
      <c r="E165" s="124"/>
      <c r="F165" s="124"/>
      <c r="G165" s="124"/>
      <c r="H165" s="157"/>
      <c r="I165" s="157"/>
      <c r="J165" s="156"/>
      <c r="K165" s="124"/>
      <c r="L165" s="124"/>
      <c r="M165" s="124"/>
      <c r="O165" s="96"/>
    </row>
    <row r="166" customFormat="false" ht="15" hidden="false" customHeight="false" outlineLevel="0" collapsed="false">
      <c r="A166" s="125"/>
      <c r="B166" s="125"/>
      <c r="C166" s="125"/>
      <c r="D166" s="125"/>
      <c r="E166" s="124"/>
      <c r="F166" s="124"/>
      <c r="G166" s="124"/>
      <c r="H166" s="157"/>
      <c r="I166" s="157"/>
      <c r="J166" s="156"/>
      <c r="K166" s="124"/>
      <c r="L166" s="124"/>
      <c r="M166" s="124"/>
      <c r="O166" s="96"/>
    </row>
    <row r="167" customFormat="false" ht="15" hidden="false" customHeight="false" outlineLevel="0" collapsed="false">
      <c r="A167" s="125"/>
      <c r="B167" s="125"/>
      <c r="C167" s="125"/>
      <c r="D167" s="125"/>
      <c r="E167" s="124"/>
      <c r="F167" s="124"/>
      <c r="G167" s="124"/>
      <c r="H167" s="157"/>
      <c r="I167" s="157"/>
      <c r="J167" s="156"/>
      <c r="K167" s="124"/>
      <c r="L167" s="124"/>
      <c r="M167" s="124"/>
      <c r="O167" s="96"/>
    </row>
    <row r="168" customFormat="false" ht="13.5" hidden="false" customHeight="true" outlineLevel="0" collapsed="false">
      <c r="A168" s="126" t="s">
        <v>1</v>
      </c>
      <c r="B168" s="127" t="s">
        <v>2</v>
      </c>
      <c r="C168" s="127" t="s">
        <v>3</v>
      </c>
      <c r="D168" s="127" t="s">
        <v>4</v>
      </c>
      <c r="E168" s="126" t="s">
        <v>5</v>
      </c>
      <c r="F168" s="126"/>
      <c r="G168" s="126"/>
      <c r="H168" s="126"/>
      <c r="I168" s="126"/>
      <c r="J168" s="127" t="s">
        <v>6</v>
      </c>
      <c r="K168" s="127" t="s">
        <v>7</v>
      </c>
      <c r="L168" s="127"/>
      <c r="M168" s="127"/>
      <c r="O168" s="96"/>
    </row>
    <row r="169" customFormat="false" ht="45.75" hidden="false" customHeight="true" outlineLevel="0" collapsed="false">
      <c r="A169" s="126"/>
      <c r="B169" s="127"/>
      <c r="C169" s="127"/>
      <c r="D169" s="127"/>
      <c r="E169" s="126" t="s">
        <v>8</v>
      </c>
      <c r="F169" s="126" t="s">
        <v>9</v>
      </c>
      <c r="G169" s="126" t="s">
        <v>10</v>
      </c>
      <c r="H169" s="126" t="s">
        <v>11</v>
      </c>
      <c r="I169" s="126" t="s">
        <v>12</v>
      </c>
      <c r="J169" s="127"/>
      <c r="K169" s="127" t="s">
        <v>13</v>
      </c>
      <c r="L169" s="127" t="s">
        <v>14</v>
      </c>
      <c r="M169" s="127" t="s">
        <v>15</v>
      </c>
      <c r="O169" s="96"/>
    </row>
    <row r="170" customFormat="false" ht="15" hidden="false" customHeight="false" outlineLevel="0" collapsed="false">
      <c r="A170" s="161" t="s">
        <v>149</v>
      </c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O170" s="96"/>
    </row>
    <row r="171" customFormat="false" ht="15" hidden="false" customHeight="false" outlineLevel="0" collapsed="false">
      <c r="A171" s="162" t="n">
        <v>1</v>
      </c>
      <c r="B171" s="91" t="s">
        <v>150</v>
      </c>
      <c r="C171" s="92" t="n">
        <v>50</v>
      </c>
      <c r="D171" s="206" t="n">
        <v>122.1</v>
      </c>
      <c r="E171" s="74" t="n">
        <v>106.55</v>
      </c>
      <c r="F171" s="151"/>
      <c r="G171" s="151"/>
      <c r="H171" s="151"/>
      <c r="I171" s="151"/>
      <c r="J171" s="182" t="n">
        <f aca="false">K171/D171</f>
        <v>0.872645372645373</v>
      </c>
      <c r="K171" s="183" t="n">
        <f aca="false">L171+M171+E171</f>
        <v>106.55</v>
      </c>
      <c r="L171" s="184" t="n">
        <f aca="false">F171*1163</f>
        <v>0</v>
      </c>
      <c r="M171" s="184" t="n">
        <f aca="false">G171*9.5</f>
        <v>0</v>
      </c>
      <c r="O171" s="96"/>
    </row>
    <row r="172" customFormat="false" ht="23.85" hidden="false" customHeight="false" outlineLevel="0" collapsed="false">
      <c r="A172" s="162" t="n">
        <v>2</v>
      </c>
      <c r="B172" s="91" t="s">
        <v>151</v>
      </c>
      <c r="C172" s="92" t="n">
        <v>50</v>
      </c>
      <c r="D172" s="206" t="n">
        <v>426.8</v>
      </c>
      <c r="E172" s="74" t="n">
        <v>438</v>
      </c>
      <c r="F172" s="74"/>
      <c r="G172" s="151"/>
      <c r="H172" s="74" t="n">
        <v>5.53</v>
      </c>
      <c r="I172" s="74" t="n">
        <v>1</v>
      </c>
      <c r="J172" s="182" t="n">
        <f aca="false">K172/D172</f>
        <v>1.02624179943768</v>
      </c>
      <c r="K172" s="183" t="n">
        <f aca="false">L172+M172+E172</f>
        <v>438</v>
      </c>
      <c r="L172" s="183" t="n">
        <f aca="false">F172*1163</f>
        <v>0</v>
      </c>
      <c r="M172" s="184" t="n">
        <f aca="false">G172*9.5</f>
        <v>0</v>
      </c>
      <c r="O172" s="96"/>
    </row>
    <row r="173" customFormat="false" ht="15" hidden="false" customHeight="false" outlineLevel="0" collapsed="false">
      <c r="A173" s="162" t="n">
        <v>3</v>
      </c>
      <c r="B173" s="91" t="s">
        <v>152</v>
      </c>
      <c r="C173" s="92" t="n">
        <v>90</v>
      </c>
      <c r="D173" s="206" t="n">
        <v>761.3</v>
      </c>
      <c r="E173" s="74" t="n">
        <v>233.2</v>
      </c>
      <c r="F173" s="74"/>
      <c r="G173" s="151"/>
      <c r="H173" s="74" t="n">
        <v>7.5</v>
      </c>
      <c r="I173" s="74"/>
      <c r="J173" s="182" t="n">
        <f aca="false">K173/D173</f>
        <v>0.306318140023644</v>
      </c>
      <c r="K173" s="183" t="n">
        <f aca="false">L173+M173+E173</f>
        <v>233.2</v>
      </c>
      <c r="L173" s="184" t="n">
        <f aca="false">F173*1163</f>
        <v>0</v>
      </c>
      <c r="M173" s="184" t="n">
        <f aca="false">G173*9.5</f>
        <v>0</v>
      </c>
      <c r="O173" s="96"/>
    </row>
    <row r="174" customFormat="false" ht="15" hidden="false" customHeight="false" outlineLevel="0" collapsed="false">
      <c r="A174" s="162" t="n">
        <v>4</v>
      </c>
      <c r="B174" s="91" t="s">
        <v>153</v>
      </c>
      <c r="C174" s="92" t="n">
        <v>13</v>
      </c>
      <c r="D174" s="206" t="n">
        <v>273.5</v>
      </c>
      <c r="E174" s="74" t="n">
        <v>382.71</v>
      </c>
      <c r="F174" s="151"/>
      <c r="G174" s="151"/>
      <c r="H174" s="74" t="n">
        <v>7.93</v>
      </c>
      <c r="I174" s="151"/>
      <c r="J174" s="182" t="n">
        <f aca="false">K174/D174</f>
        <v>1.39930530164534</v>
      </c>
      <c r="K174" s="183" t="n">
        <f aca="false">L174+M174+E174</f>
        <v>382.71</v>
      </c>
      <c r="L174" s="184" t="n">
        <f aca="false">F174*1163</f>
        <v>0</v>
      </c>
      <c r="M174" s="184" t="n">
        <f aca="false">G174*9.5</f>
        <v>0</v>
      </c>
      <c r="O174" s="96"/>
    </row>
    <row r="175" customFormat="false" ht="23.85" hidden="false" customHeight="false" outlineLevel="0" collapsed="false">
      <c r="A175" s="162" t="n">
        <v>5</v>
      </c>
      <c r="B175" s="91" t="s">
        <v>154</v>
      </c>
      <c r="C175" s="92" t="n">
        <v>28</v>
      </c>
      <c r="D175" s="206" t="n">
        <v>150</v>
      </c>
      <c r="E175" s="74" t="n">
        <v>83.99</v>
      </c>
      <c r="F175" s="151"/>
      <c r="G175" s="151"/>
      <c r="H175" s="151"/>
      <c r="I175" s="151"/>
      <c r="J175" s="182" t="n">
        <f aca="false">K175/D175</f>
        <v>0.559933333333333</v>
      </c>
      <c r="K175" s="183" t="n">
        <f aca="false">L175+M175+E175</f>
        <v>83.99</v>
      </c>
      <c r="L175" s="184" t="n">
        <f aca="false">F175*1163</f>
        <v>0</v>
      </c>
      <c r="M175" s="184" t="n">
        <f aca="false">G175*9.5</f>
        <v>0</v>
      </c>
      <c r="O175" s="96"/>
    </row>
    <row r="176" customFormat="false" ht="15" hidden="false" customHeight="false" outlineLevel="0" collapsed="false">
      <c r="A176" s="162" t="n">
        <v>6</v>
      </c>
      <c r="B176" s="91" t="s">
        <v>155</v>
      </c>
      <c r="C176" s="92" t="n">
        <v>20</v>
      </c>
      <c r="D176" s="206" t="n">
        <v>417.57</v>
      </c>
      <c r="E176" s="74" t="n">
        <v>173.78</v>
      </c>
      <c r="F176" s="151"/>
      <c r="G176" s="74"/>
      <c r="H176" s="74" t="n">
        <v>4</v>
      </c>
      <c r="I176" s="151"/>
      <c r="J176" s="182" t="n">
        <f aca="false">K176/D176</f>
        <v>0.416169743995019</v>
      </c>
      <c r="K176" s="183" t="n">
        <f aca="false">L176+M176+E176</f>
        <v>173.78</v>
      </c>
      <c r="L176" s="184" t="n">
        <f aca="false">F176*1163</f>
        <v>0</v>
      </c>
      <c r="M176" s="184" t="n">
        <f aca="false">G176*9.5</f>
        <v>0</v>
      </c>
      <c r="O176" s="96"/>
    </row>
    <row r="177" customFormat="false" ht="15" hidden="false" customHeight="false" outlineLevel="0" collapsed="false">
      <c r="A177" s="162" t="n">
        <v>7</v>
      </c>
      <c r="B177" s="91" t="s">
        <v>156</v>
      </c>
      <c r="C177" s="92" t="n">
        <v>65</v>
      </c>
      <c r="D177" s="206" t="n">
        <v>1025.9</v>
      </c>
      <c r="E177" s="74" t="n">
        <v>605.83</v>
      </c>
      <c r="F177" s="151"/>
      <c r="G177" s="74"/>
      <c r="H177" s="74" t="n">
        <v>9.1</v>
      </c>
      <c r="I177" s="151"/>
      <c r="J177" s="182" t="n">
        <f aca="false">K177/D177</f>
        <v>0.590535139877181</v>
      </c>
      <c r="K177" s="183" t="n">
        <f aca="false">L177+M177+E177</f>
        <v>605.83</v>
      </c>
      <c r="L177" s="184" t="n">
        <f aca="false">F177*1163</f>
        <v>0</v>
      </c>
      <c r="M177" s="184" t="n">
        <f aca="false">G177*9.5</f>
        <v>0</v>
      </c>
      <c r="O177" s="96"/>
    </row>
    <row r="178" customFormat="false" ht="15" hidden="false" customHeight="false" outlineLevel="0" collapsed="false">
      <c r="A178" s="162" t="n">
        <v>8</v>
      </c>
      <c r="B178" s="91" t="s">
        <v>157</v>
      </c>
      <c r="C178" s="92" t="n">
        <v>52</v>
      </c>
      <c r="D178" s="206" t="n">
        <v>1060.2</v>
      </c>
      <c r="E178" s="74" t="n">
        <v>245.67</v>
      </c>
      <c r="F178" s="74"/>
      <c r="G178" s="151"/>
      <c r="H178" s="74" t="n">
        <v>8.92</v>
      </c>
      <c r="I178" s="151"/>
      <c r="J178" s="182" t="n">
        <f aca="false">K178/D178</f>
        <v>0.231720430107527</v>
      </c>
      <c r="K178" s="183" t="n">
        <f aca="false">L178+M178+E178</f>
        <v>245.67</v>
      </c>
      <c r="L178" s="184" t="n">
        <f aca="false">F178*1163</f>
        <v>0</v>
      </c>
      <c r="M178" s="184" t="n">
        <f aca="false">G178*9.5</f>
        <v>0</v>
      </c>
      <c r="O178" s="96"/>
    </row>
    <row r="179" customFormat="false" ht="15" hidden="false" customHeight="false" outlineLevel="0" collapsed="false">
      <c r="A179" s="162" t="n">
        <v>9</v>
      </c>
      <c r="B179" s="91" t="s">
        <v>158</v>
      </c>
      <c r="C179" s="92" t="n">
        <v>8</v>
      </c>
      <c r="D179" s="206" t="n">
        <v>285</v>
      </c>
      <c r="E179" s="74" t="n">
        <v>71.35</v>
      </c>
      <c r="F179" s="151"/>
      <c r="G179" s="74"/>
      <c r="H179" s="74" t="n">
        <v>1</v>
      </c>
      <c r="I179" s="151"/>
      <c r="J179" s="182" t="n">
        <f aca="false">K179/D179</f>
        <v>0.250350877192982</v>
      </c>
      <c r="K179" s="183" t="n">
        <f aca="false">L179+M179+E179</f>
        <v>71.35</v>
      </c>
      <c r="L179" s="184" t="n">
        <f aca="false">F179*1163</f>
        <v>0</v>
      </c>
      <c r="M179" s="184" t="n">
        <f aca="false">G179*9.5</f>
        <v>0</v>
      </c>
      <c r="O179" s="96"/>
    </row>
    <row r="180" customFormat="false" ht="15" hidden="false" customHeight="false" outlineLevel="0" collapsed="false">
      <c r="A180" s="162" t="n">
        <v>10</v>
      </c>
      <c r="B180" s="91" t="s">
        <v>159</v>
      </c>
      <c r="C180" s="92" t="n">
        <v>200</v>
      </c>
      <c r="D180" s="206" t="n">
        <v>1766.1</v>
      </c>
      <c r="E180" s="74" t="n">
        <v>452.6</v>
      </c>
      <c r="F180" s="74"/>
      <c r="G180" s="151"/>
      <c r="H180" s="74" t="n">
        <v>20.53</v>
      </c>
      <c r="I180" s="151"/>
      <c r="J180" s="182" t="n">
        <f aca="false">K180/D180</f>
        <v>0.256270879338656</v>
      </c>
      <c r="K180" s="183" t="n">
        <f aca="false">L180+M180+E180</f>
        <v>452.6</v>
      </c>
      <c r="L180" s="184" t="n">
        <f aca="false">F180*1163</f>
        <v>0</v>
      </c>
      <c r="M180" s="184" t="n">
        <f aca="false">G180*9.5</f>
        <v>0</v>
      </c>
      <c r="O180" s="96"/>
    </row>
    <row r="181" customFormat="false" ht="15" hidden="false" customHeight="false" outlineLevel="0" collapsed="false">
      <c r="A181" s="162" t="n">
        <v>11</v>
      </c>
      <c r="B181" s="91" t="s">
        <v>160</v>
      </c>
      <c r="C181" s="92" t="n">
        <v>20</v>
      </c>
      <c r="D181" s="206" t="n">
        <v>170.4</v>
      </c>
      <c r="E181" s="74" t="n">
        <v>63.64</v>
      </c>
      <c r="F181" s="151"/>
      <c r="G181" s="74"/>
      <c r="H181" s="151"/>
      <c r="I181" s="151"/>
      <c r="J181" s="182" t="n">
        <f aca="false">K181/D181</f>
        <v>0.373474178403756</v>
      </c>
      <c r="K181" s="183" t="n">
        <f aca="false">L181+M181+E181</f>
        <v>63.64</v>
      </c>
      <c r="L181" s="184" t="n">
        <f aca="false">F181*1163</f>
        <v>0</v>
      </c>
      <c r="M181" s="184" t="n">
        <f aca="false">G181*9.5</f>
        <v>0</v>
      </c>
      <c r="O181" s="96"/>
    </row>
    <row r="182" customFormat="false" ht="15" hidden="false" customHeight="false" outlineLevel="0" collapsed="false">
      <c r="A182" s="162" t="n">
        <v>12</v>
      </c>
      <c r="B182" s="91" t="s">
        <v>161</v>
      </c>
      <c r="C182" s="92" t="n">
        <v>500</v>
      </c>
      <c r="D182" s="206" t="n">
        <v>2129.3</v>
      </c>
      <c r="E182" s="74" t="n">
        <v>574.2</v>
      </c>
      <c r="F182" s="74"/>
      <c r="G182" s="151"/>
      <c r="H182" s="74" t="n">
        <v>36.85</v>
      </c>
      <c r="I182" s="151"/>
      <c r="J182" s="182" t="n">
        <f aca="false">K182/D182</f>
        <v>0.269666087446579</v>
      </c>
      <c r="K182" s="183" t="n">
        <f aca="false">L182+M182+E182</f>
        <v>574.2</v>
      </c>
      <c r="L182" s="184" t="n">
        <f aca="false">F182*1163</f>
        <v>0</v>
      </c>
      <c r="M182" s="184" t="n">
        <f aca="false">G182*9.5</f>
        <v>0</v>
      </c>
      <c r="O182" s="96"/>
    </row>
    <row r="183" customFormat="false" ht="15" hidden="false" customHeight="false" outlineLevel="0" collapsed="false">
      <c r="A183" s="162" t="n">
        <v>13</v>
      </c>
      <c r="B183" s="91" t="s">
        <v>162</v>
      </c>
      <c r="C183" s="92" t="n">
        <v>701</v>
      </c>
      <c r="D183" s="206" t="n">
        <v>2911</v>
      </c>
      <c r="E183" s="74" t="n">
        <v>610.26</v>
      </c>
      <c r="F183" s="74"/>
      <c r="G183" s="151"/>
      <c r="H183" s="74" t="n">
        <v>40.85</v>
      </c>
      <c r="I183" s="151"/>
      <c r="J183" s="182" t="n">
        <f aca="false">K183/D183</f>
        <v>0.209639299209893</v>
      </c>
      <c r="K183" s="183" t="n">
        <f aca="false">L183+M183+E183</f>
        <v>610.26</v>
      </c>
      <c r="L183" s="184" t="n">
        <f aca="false">F183*1163</f>
        <v>0</v>
      </c>
      <c r="M183" s="184" t="n">
        <f aca="false">G183*9.5</f>
        <v>0</v>
      </c>
      <c r="O183" s="96"/>
    </row>
    <row r="184" customFormat="false" ht="23.85" hidden="false" customHeight="false" outlineLevel="0" collapsed="false">
      <c r="A184" s="162" t="n">
        <v>14</v>
      </c>
      <c r="B184" s="91" t="s">
        <v>163</v>
      </c>
      <c r="C184" s="92" t="n">
        <v>1151</v>
      </c>
      <c r="D184" s="206" t="n">
        <v>3136.7</v>
      </c>
      <c r="E184" s="74" t="n">
        <v>1605.63</v>
      </c>
      <c r="F184" s="74"/>
      <c r="G184" s="151"/>
      <c r="H184" s="74" t="n">
        <v>45.55</v>
      </c>
      <c r="I184" s="151"/>
      <c r="J184" s="182" t="n">
        <f aca="false">K184/D184</f>
        <v>0.511885102177448</v>
      </c>
      <c r="K184" s="183" t="n">
        <f aca="false">L184+M184+E184</f>
        <v>1605.63</v>
      </c>
      <c r="L184" s="184" t="n">
        <f aca="false">F184*1163</f>
        <v>0</v>
      </c>
      <c r="M184" s="184" t="n">
        <f aca="false">G184*9.5</f>
        <v>0</v>
      </c>
      <c r="O184" s="96"/>
    </row>
    <row r="185" customFormat="false" ht="15" hidden="false" customHeight="false" outlineLevel="0" collapsed="false">
      <c r="A185" s="162" t="n">
        <v>15</v>
      </c>
      <c r="B185" s="91" t="s">
        <v>164</v>
      </c>
      <c r="C185" s="92" t="n">
        <v>410</v>
      </c>
      <c r="D185" s="206" t="n">
        <v>1300.8</v>
      </c>
      <c r="E185" s="74" t="n">
        <v>430.74</v>
      </c>
      <c r="F185" s="74"/>
      <c r="G185" s="151"/>
      <c r="H185" s="74" t="n">
        <v>27.01</v>
      </c>
      <c r="I185" s="151"/>
      <c r="J185" s="182" t="n">
        <f aca="false">K185/D185</f>
        <v>0.331134686346863</v>
      </c>
      <c r="K185" s="183" t="n">
        <f aca="false">L185+M185+E185</f>
        <v>430.74</v>
      </c>
      <c r="L185" s="184" t="n">
        <f aca="false">F185*1163</f>
        <v>0</v>
      </c>
      <c r="M185" s="184" t="n">
        <f aca="false">G185*9.5</f>
        <v>0</v>
      </c>
      <c r="O185" s="96"/>
    </row>
    <row r="186" customFormat="false" ht="15" hidden="false" customHeight="false" outlineLevel="0" collapsed="false">
      <c r="A186" s="162" t="n">
        <v>16</v>
      </c>
      <c r="B186" s="91" t="s">
        <v>165</v>
      </c>
      <c r="C186" s="92" t="n">
        <v>10</v>
      </c>
      <c r="D186" s="206" t="n">
        <v>372.8</v>
      </c>
      <c r="E186" s="74" t="n">
        <v>51.53</v>
      </c>
      <c r="F186" s="151"/>
      <c r="G186" s="74"/>
      <c r="H186" s="151" t="n">
        <v>0</v>
      </c>
      <c r="I186" s="151"/>
      <c r="J186" s="182" t="n">
        <f aca="false">K186/D186</f>
        <v>0.138224248927039</v>
      </c>
      <c r="K186" s="183" t="n">
        <f aca="false">L186+M186+E186</f>
        <v>51.53</v>
      </c>
      <c r="L186" s="184" t="n">
        <f aca="false">F186*1163</f>
        <v>0</v>
      </c>
      <c r="M186" s="184" t="n">
        <f aca="false">G186*9.5</f>
        <v>0</v>
      </c>
      <c r="O186" s="96"/>
    </row>
    <row r="187" customFormat="false" ht="15" hidden="false" customHeight="false" outlineLevel="0" collapsed="false">
      <c r="A187" s="162" t="n">
        <v>17</v>
      </c>
      <c r="B187" s="91" t="s">
        <v>166</v>
      </c>
      <c r="C187" s="92" t="n">
        <v>6</v>
      </c>
      <c r="D187" s="206" t="n">
        <v>26</v>
      </c>
      <c r="E187" s="74" t="n">
        <v>6.48</v>
      </c>
      <c r="F187" s="151"/>
      <c r="G187" s="74"/>
      <c r="H187" s="151"/>
      <c r="I187" s="151"/>
      <c r="J187" s="182" t="n">
        <f aca="false">K187/D187</f>
        <v>0.249230769230769</v>
      </c>
      <c r="K187" s="183" t="n">
        <f aca="false">L187+M187+E187</f>
        <v>6.48</v>
      </c>
      <c r="L187" s="184" t="n">
        <f aca="false">F187*1163</f>
        <v>0</v>
      </c>
      <c r="M187" s="184" t="n">
        <f aca="false">G187*9.5</f>
        <v>0</v>
      </c>
      <c r="O187" s="96"/>
    </row>
    <row r="188" customFormat="false" ht="15" hidden="false" customHeight="false" outlineLevel="0" collapsed="false">
      <c r="A188" s="162" t="n">
        <v>18</v>
      </c>
      <c r="B188" s="91" t="s">
        <v>167</v>
      </c>
      <c r="C188" s="92" t="n">
        <v>64</v>
      </c>
      <c r="D188" s="206" t="n">
        <v>236.7</v>
      </c>
      <c r="E188" s="74" t="n">
        <v>474.15</v>
      </c>
      <c r="F188" s="151"/>
      <c r="G188" s="151"/>
      <c r="H188" s="74" t="n">
        <v>2</v>
      </c>
      <c r="I188" s="74"/>
      <c r="J188" s="182" t="n">
        <f aca="false">K188/D188</f>
        <v>2.00316856780735</v>
      </c>
      <c r="K188" s="183" t="n">
        <f aca="false">L188+M188+E188</f>
        <v>474.15</v>
      </c>
      <c r="L188" s="184" t="n">
        <f aca="false">F188*1163</f>
        <v>0</v>
      </c>
      <c r="M188" s="184" t="n">
        <f aca="false">G188*9.5</f>
        <v>0</v>
      </c>
      <c r="O188" s="96"/>
    </row>
    <row r="189" customFormat="false" ht="15" hidden="false" customHeight="false" outlineLevel="0" collapsed="false">
      <c r="A189" s="162" t="n">
        <v>19</v>
      </c>
      <c r="B189" s="91" t="s">
        <v>168</v>
      </c>
      <c r="C189" s="92" t="n">
        <v>64</v>
      </c>
      <c r="D189" s="206" t="n">
        <v>376.7</v>
      </c>
      <c r="E189" s="74" t="n">
        <v>452.66</v>
      </c>
      <c r="F189" s="151"/>
      <c r="G189" s="151"/>
      <c r="H189" s="74" t="n">
        <v>2</v>
      </c>
      <c r="I189" s="151"/>
      <c r="J189" s="182" t="n">
        <f aca="false">K189/D189</f>
        <v>1.20164587204672</v>
      </c>
      <c r="K189" s="183" t="n">
        <f aca="false">L189+M189+E189</f>
        <v>452.66</v>
      </c>
      <c r="L189" s="184" t="n">
        <f aca="false">F189*1163</f>
        <v>0</v>
      </c>
      <c r="M189" s="184" t="n">
        <f aca="false">G189*9.5</f>
        <v>0</v>
      </c>
      <c r="O189" s="96"/>
    </row>
    <row r="190" customFormat="false" ht="23.85" hidden="false" customHeight="false" outlineLevel="0" collapsed="false">
      <c r="A190" s="162" t="n">
        <v>20</v>
      </c>
      <c r="B190" s="91" t="s">
        <v>169</v>
      </c>
      <c r="C190" s="92" t="n">
        <v>90</v>
      </c>
      <c r="D190" s="206" t="n">
        <v>143.2</v>
      </c>
      <c r="E190" s="74" t="n">
        <v>207.83</v>
      </c>
      <c r="F190" s="151"/>
      <c r="G190" s="151"/>
      <c r="H190" s="74" t="n">
        <v>4</v>
      </c>
      <c r="I190" s="74" t="n">
        <v>1</v>
      </c>
      <c r="J190" s="182" t="n">
        <f aca="false">K190/D190</f>
        <v>1.45132681564246</v>
      </c>
      <c r="K190" s="183" t="n">
        <f aca="false">L190+M190+E190</f>
        <v>207.83</v>
      </c>
      <c r="L190" s="184" t="n">
        <f aca="false">F190*1163</f>
        <v>0</v>
      </c>
      <c r="M190" s="184" t="n">
        <f aca="false">G190*9.5</f>
        <v>0</v>
      </c>
      <c r="O190" s="96"/>
    </row>
    <row r="191" customFormat="false" ht="23.85" hidden="false" customHeight="false" outlineLevel="0" collapsed="false">
      <c r="A191" s="162" t="n">
        <v>21</v>
      </c>
      <c r="B191" s="91" t="s">
        <v>170</v>
      </c>
      <c r="C191" s="92" t="n">
        <v>11</v>
      </c>
      <c r="D191" s="206" t="n">
        <v>600.23</v>
      </c>
      <c r="E191" s="74" t="n">
        <v>109.37</v>
      </c>
      <c r="F191" s="151"/>
      <c r="G191" s="151"/>
      <c r="H191" s="74"/>
      <c r="I191" s="151"/>
      <c r="J191" s="182" t="n">
        <f aca="false">K191/D191</f>
        <v>0.182213484830815</v>
      </c>
      <c r="K191" s="183" t="n">
        <f aca="false">L191+M191+E191</f>
        <v>109.37</v>
      </c>
      <c r="L191" s="184" t="n">
        <f aca="false">F191*1163</f>
        <v>0</v>
      </c>
      <c r="M191" s="184" t="n">
        <f aca="false">G191*9.5</f>
        <v>0</v>
      </c>
      <c r="O191" s="96"/>
    </row>
    <row r="192" customFormat="false" ht="15" hidden="false" customHeight="false" outlineLevel="0" collapsed="false">
      <c r="A192" s="162" t="n">
        <v>22</v>
      </c>
      <c r="B192" s="91" t="s">
        <v>171</v>
      </c>
      <c r="C192" s="92" t="n">
        <v>50</v>
      </c>
      <c r="D192" s="206" t="n">
        <v>45</v>
      </c>
      <c r="E192" s="74" t="n">
        <v>7.5</v>
      </c>
      <c r="F192" s="151"/>
      <c r="G192" s="151"/>
      <c r="H192" s="151"/>
      <c r="I192" s="151"/>
      <c r="J192" s="182" t="n">
        <f aca="false">K192/D192</f>
        <v>0.166666666666667</v>
      </c>
      <c r="K192" s="183" t="n">
        <f aca="false">L192+M192+E192</f>
        <v>7.5</v>
      </c>
      <c r="L192" s="184" t="n">
        <f aca="false">F192*1163</f>
        <v>0</v>
      </c>
      <c r="M192" s="184" t="n">
        <f aca="false">G192*9.5</f>
        <v>0</v>
      </c>
      <c r="O192" s="96"/>
    </row>
    <row r="193" customFormat="false" ht="15" hidden="false" customHeight="false" outlineLevel="0" collapsed="false">
      <c r="A193" s="162" t="n">
        <v>23</v>
      </c>
      <c r="B193" s="91" t="s">
        <v>172</v>
      </c>
      <c r="C193" s="92" t="n">
        <v>63</v>
      </c>
      <c r="D193" s="206" t="n">
        <v>198.3</v>
      </c>
      <c r="E193" s="74" t="n">
        <v>110.29</v>
      </c>
      <c r="F193" s="151"/>
      <c r="G193" s="151"/>
      <c r="H193" s="74" t="n">
        <v>2</v>
      </c>
      <c r="I193" s="151"/>
      <c r="J193" s="182" t="n">
        <f aca="false">K193/D193</f>
        <v>0.556177508825013</v>
      </c>
      <c r="K193" s="183" t="n">
        <f aca="false">L193+M193+E193</f>
        <v>110.29</v>
      </c>
      <c r="L193" s="184" t="n">
        <f aca="false">F193*1163</f>
        <v>0</v>
      </c>
      <c r="M193" s="184" t="n">
        <f aca="false">G193*9.5</f>
        <v>0</v>
      </c>
      <c r="O193" s="96"/>
    </row>
    <row r="194" customFormat="false" ht="15" hidden="false" customHeight="false" outlineLevel="0" collapsed="false">
      <c r="A194" s="162" t="n">
        <v>24</v>
      </c>
      <c r="B194" s="91" t="s">
        <v>173</v>
      </c>
      <c r="C194" s="92" t="n">
        <v>47</v>
      </c>
      <c r="D194" s="206" t="n">
        <v>194.4</v>
      </c>
      <c r="E194" s="74" t="n">
        <v>141.33</v>
      </c>
      <c r="F194" s="151"/>
      <c r="G194" s="151"/>
      <c r="H194" s="74" t="n">
        <v>3</v>
      </c>
      <c r="I194" s="151"/>
      <c r="J194" s="182" t="n">
        <f aca="false">K194/D194</f>
        <v>0.727006172839506</v>
      </c>
      <c r="K194" s="183" t="n">
        <f aca="false">L194+M194+E194</f>
        <v>141.33</v>
      </c>
      <c r="L194" s="184" t="n">
        <f aca="false">F194*1163</f>
        <v>0</v>
      </c>
      <c r="M194" s="184" t="n">
        <f aca="false">G194*9.5</f>
        <v>0</v>
      </c>
      <c r="O194" s="96"/>
    </row>
    <row r="195" customFormat="false" ht="15" hidden="false" customHeight="false" outlineLevel="0" collapsed="false">
      <c r="A195" s="162" t="n">
        <v>25</v>
      </c>
      <c r="B195" s="91" t="s">
        <v>174</v>
      </c>
      <c r="C195" s="92" t="n">
        <v>20</v>
      </c>
      <c r="D195" s="206" t="n">
        <v>372.8</v>
      </c>
      <c r="E195" s="74" t="n">
        <v>11.79</v>
      </c>
      <c r="F195" s="151"/>
      <c r="G195" s="151"/>
      <c r="H195" s="151"/>
      <c r="I195" s="151"/>
      <c r="J195" s="182" t="n">
        <f aca="false">K195/D195</f>
        <v>0.0316255364806867</v>
      </c>
      <c r="K195" s="183" t="n">
        <f aca="false">L195+M195+E195</f>
        <v>11.79</v>
      </c>
      <c r="L195" s="184" t="n">
        <f aca="false">F195*1163</f>
        <v>0</v>
      </c>
      <c r="M195" s="184" t="n">
        <f aca="false">G195*9.5</f>
        <v>0</v>
      </c>
      <c r="O195" s="96"/>
    </row>
    <row r="196" customFormat="false" ht="23.85" hidden="false" customHeight="false" outlineLevel="0" collapsed="false">
      <c r="A196" s="162" t="n">
        <v>26</v>
      </c>
      <c r="B196" s="91" t="s">
        <v>175</v>
      </c>
      <c r="C196" s="92" t="n">
        <v>127</v>
      </c>
      <c r="D196" s="206" t="n">
        <v>422</v>
      </c>
      <c r="E196" s="74" t="n">
        <v>449.53</v>
      </c>
      <c r="F196" s="151"/>
      <c r="G196" s="151"/>
      <c r="H196" s="74" t="n">
        <v>7.5</v>
      </c>
      <c r="I196" s="151"/>
      <c r="J196" s="182" t="n">
        <f aca="false">K196/D196</f>
        <v>1.06523696682464</v>
      </c>
      <c r="K196" s="183" t="n">
        <f aca="false">L196+M196+E196</f>
        <v>449.53</v>
      </c>
      <c r="L196" s="184" t="n">
        <f aca="false">F196*1163</f>
        <v>0</v>
      </c>
      <c r="M196" s="184" t="n">
        <f aca="false">G196*9.5</f>
        <v>0</v>
      </c>
      <c r="O196" s="96"/>
    </row>
    <row r="197" customFormat="false" ht="15" hidden="false" customHeight="false" outlineLevel="0" collapsed="false">
      <c r="A197" s="162" t="n">
        <v>27</v>
      </c>
      <c r="B197" s="91" t="s">
        <v>176</v>
      </c>
      <c r="C197" s="92" t="n">
        <v>20</v>
      </c>
      <c r="D197" s="206" t="n">
        <v>987</v>
      </c>
      <c r="E197" s="74" t="n">
        <v>536.88</v>
      </c>
      <c r="F197" s="151"/>
      <c r="G197" s="151"/>
      <c r="H197" s="74" t="n">
        <v>3.37</v>
      </c>
      <c r="I197" s="151"/>
      <c r="J197" s="182" t="n">
        <f aca="false">K197/D197</f>
        <v>0.543951367781155</v>
      </c>
      <c r="K197" s="183" t="n">
        <f aca="false">L197+M197+E197</f>
        <v>536.88</v>
      </c>
      <c r="L197" s="184" t="n">
        <f aca="false">F197*1163</f>
        <v>0</v>
      </c>
      <c r="M197" s="184" t="n">
        <f aca="false">G197*9.5</f>
        <v>0</v>
      </c>
      <c r="O197" s="96"/>
    </row>
    <row r="198" customFormat="false" ht="23.85" hidden="false" customHeight="false" outlineLevel="0" collapsed="false">
      <c r="A198" s="162" t="n">
        <v>28</v>
      </c>
      <c r="B198" s="91" t="s">
        <v>177</v>
      </c>
      <c r="C198" s="92" t="n">
        <v>114</v>
      </c>
      <c r="D198" s="206" t="n">
        <v>471.9</v>
      </c>
      <c r="E198" s="74" t="n">
        <v>204.49</v>
      </c>
      <c r="F198" s="151"/>
      <c r="G198" s="151"/>
      <c r="H198" s="74" t="n">
        <v>4</v>
      </c>
      <c r="I198" s="74" t="n">
        <v>1</v>
      </c>
      <c r="J198" s="182" t="n">
        <f aca="false">K198/D198</f>
        <v>0.433333333333333</v>
      </c>
      <c r="K198" s="183" t="n">
        <f aca="false">L198+M198+E198</f>
        <v>204.49</v>
      </c>
      <c r="L198" s="184" t="n">
        <f aca="false">F198*1163</f>
        <v>0</v>
      </c>
      <c r="M198" s="184" t="n">
        <f aca="false">G198*9.5</f>
        <v>0</v>
      </c>
      <c r="O198" s="96"/>
    </row>
    <row r="199" customFormat="false" ht="15" hidden="false" customHeight="false" outlineLevel="0" collapsed="false">
      <c r="A199" s="162" t="n">
        <v>29</v>
      </c>
      <c r="B199" s="91" t="s">
        <v>178</v>
      </c>
      <c r="C199" s="92" t="n">
        <v>62</v>
      </c>
      <c r="D199" s="206" t="n">
        <v>154.2</v>
      </c>
      <c r="E199" s="74" t="n">
        <v>17.5</v>
      </c>
      <c r="F199" s="151"/>
      <c r="G199" s="151"/>
      <c r="H199" s="74" t="n">
        <v>2.33</v>
      </c>
      <c r="I199" s="151"/>
      <c r="J199" s="182" t="n">
        <f aca="false">K199/D199</f>
        <v>0.11348897535668</v>
      </c>
      <c r="K199" s="183" t="n">
        <f aca="false">L199+M199+E199</f>
        <v>17.5</v>
      </c>
      <c r="L199" s="184" t="n">
        <f aca="false">F199*1163</f>
        <v>0</v>
      </c>
      <c r="M199" s="184" t="n">
        <f aca="false">G199*9.5</f>
        <v>0</v>
      </c>
      <c r="O199" s="96"/>
    </row>
    <row r="200" customFormat="false" ht="15" hidden="false" customHeight="false" outlineLevel="0" collapsed="false">
      <c r="A200" s="162" t="n">
        <v>30</v>
      </c>
      <c r="B200" s="91" t="s">
        <v>179</v>
      </c>
      <c r="C200" s="92" t="n">
        <v>32</v>
      </c>
      <c r="D200" s="206" t="n">
        <v>84.5</v>
      </c>
      <c r="E200" s="74" t="n">
        <v>37.17</v>
      </c>
      <c r="F200" s="151"/>
      <c r="G200" s="151"/>
      <c r="H200" s="74" t="n">
        <v>1</v>
      </c>
      <c r="I200" s="74"/>
      <c r="J200" s="182" t="n">
        <f aca="false">K200/D200</f>
        <v>0.439881656804734</v>
      </c>
      <c r="K200" s="183" t="n">
        <f aca="false">L200+M200+E200</f>
        <v>37.17</v>
      </c>
      <c r="L200" s="184" t="n">
        <f aca="false">F200*1163</f>
        <v>0</v>
      </c>
      <c r="M200" s="184" t="n">
        <f aca="false">G200*9.5</f>
        <v>0</v>
      </c>
      <c r="O200" s="96"/>
    </row>
    <row r="201" customFormat="false" ht="15" hidden="false" customHeight="false" outlineLevel="0" collapsed="false">
      <c r="A201" s="162" t="n">
        <v>31</v>
      </c>
      <c r="B201" s="91" t="s">
        <v>180</v>
      </c>
      <c r="C201" s="92" t="n">
        <v>15</v>
      </c>
      <c r="D201" s="206" t="n">
        <v>277</v>
      </c>
      <c r="E201" s="74" t="n">
        <v>42.37</v>
      </c>
      <c r="F201" s="151"/>
      <c r="G201" s="151"/>
      <c r="H201" s="151"/>
      <c r="I201" s="151"/>
      <c r="J201" s="182" t="n">
        <f aca="false">K201/D201</f>
        <v>0.152960288808664</v>
      </c>
      <c r="K201" s="183" t="n">
        <f aca="false">L201+M201+E201</f>
        <v>42.37</v>
      </c>
      <c r="L201" s="184" t="n">
        <f aca="false">F201*1163</f>
        <v>0</v>
      </c>
      <c r="M201" s="184" t="n">
        <f aca="false">G201*9.5</f>
        <v>0</v>
      </c>
      <c r="O201" s="96"/>
    </row>
    <row r="202" customFormat="false" ht="15" hidden="false" customHeight="false" outlineLevel="0" collapsed="false">
      <c r="A202" s="162" t="n">
        <v>32</v>
      </c>
      <c r="B202" s="91" t="s">
        <v>181</v>
      </c>
      <c r="C202" s="92" t="n">
        <v>55</v>
      </c>
      <c r="D202" s="206" t="n">
        <v>56</v>
      </c>
      <c r="E202" s="74" t="n">
        <v>5.01</v>
      </c>
      <c r="F202" s="151"/>
      <c r="G202" s="151"/>
      <c r="H202" s="151"/>
      <c r="I202" s="151"/>
      <c r="J202" s="182" t="n">
        <f aca="false">K202/D202</f>
        <v>0.0894642857142857</v>
      </c>
      <c r="K202" s="183" t="n">
        <f aca="false">L202+M202+E202</f>
        <v>5.01</v>
      </c>
      <c r="L202" s="184" t="n">
        <f aca="false">F202*1163</f>
        <v>0</v>
      </c>
      <c r="M202" s="184" t="n">
        <f aca="false">G202*9.5</f>
        <v>0</v>
      </c>
      <c r="O202" s="96"/>
    </row>
    <row r="203" customFormat="false" ht="15" hidden="false" customHeight="false" outlineLevel="0" collapsed="false">
      <c r="A203" s="162" t="n">
        <v>33</v>
      </c>
      <c r="B203" s="91" t="s">
        <v>182</v>
      </c>
      <c r="C203" s="92" t="n">
        <v>57</v>
      </c>
      <c r="D203" s="206" t="n">
        <v>240.1</v>
      </c>
      <c r="E203" s="74" t="n">
        <v>82.96</v>
      </c>
      <c r="F203" s="151"/>
      <c r="G203" s="151"/>
      <c r="H203" s="74" t="n">
        <v>2.39</v>
      </c>
      <c r="I203" s="151"/>
      <c r="J203" s="182" t="n">
        <f aca="false">K203/D203</f>
        <v>0.345522698875469</v>
      </c>
      <c r="K203" s="183" t="n">
        <f aca="false">L203+M203+E203</f>
        <v>82.96</v>
      </c>
      <c r="L203" s="184" t="n">
        <f aca="false">F203*1163</f>
        <v>0</v>
      </c>
      <c r="M203" s="184" t="n">
        <f aca="false">G203*9.5</f>
        <v>0</v>
      </c>
      <c r="O203" s="96"/>
    </row>
    <row r="204" customFormat="false" ht="15" hidden="false" customHeight="false" outlineLevel="0" collapsed="false">
      <c r="A204" s="162" t="n">
        <v>34</v>
      </c>
      <c r="B204" s="91" t="s">
        <v>183</v>
      </c>
      <c r="C204" s="92" t="n">
        <v>9</v>
      </c>
      <c r="D204" s="206" t="n">
        <v>131.83</v>
      </c>
      <c r="E204" s="74" t="n">
        <v>23.86</v>
      </c>
      <c r="F204" s="151"/>
      <c r="G204" s="151"/>
      <c r="H204" s="151"/>
      <c r="I204" s="151"/>
      <c r="J204" s="182" t="n">
        <f aca="false">K204/D204</f>
        <v>0.180990669802018</v>
      </c>
      <c r="K204" s="183" t="n">
        <f aca="false">L204+M204+E204</f>
        <v>23.86</v>
      </c>
      <c r="L204" s="184" t="n">
        <f aca="false">F204*1163</f>
        <v>0</v>
      </c>
      <c r="M204" s="184" t="n">
        <f aca="false">G204*9.5</f>
        <v>0</v>
      </c>
      <c r="O204" s="96"/>
    </row>
    <row r="205" customFormat="false" ht="15" hidden="false" customHeight="false" outlineLevel="0" collapsed="false">
      <c r="A205" s="162" t="n">
        <v>35</v>
      </c>
      <c r="B205" s="91" t="s">
        <v>184</v>
      </c>
      <c r="C205" s="92" t="n">
        <v>7</v>
      </c>
      <c r="D205" s="206" t="n">
        <v>372.6</v>
      </c>
      <c r="E205" s="74" t="n">
        <v>18.98</v>
      </c>
      <c r="F205" s="151"/>
      <c r="G205" s="151"/>
      <c r="H205" s="74"/>
      <c r="I205" s="151"/>
      <c r="J205" s="182" t="n">
        <f aca="false">K205/D205</f>
        <v>0.0509393451422437</v>
      </c>
      <c r="K205" s="183" t="n">
        <f aca="false">L205+M205+E205</f>
        <v>18.98</v>
      </c>
      <c r="L205" s="184" t="n">
        <f aca="false">F205*1163</f>
        <v>0</v>
      </c>
      <c r="M205" s="184" t="n">
        <f aca="false">G205*9.5</f>
        <v>0</v>
      </c>
      <c r="O205" s="96"/>
    </row>
    <row r="206" customFormat="false" ht="15" hidden="false" customHeight="false" outlineLevel="0" collapsed="false">
      <c r="A206" s="162" t="n">
        <v>36</v>
      </c>
      <c r="B206" s="91" t="s">
        <v>185</v>
      </c>
      <c r="C206" s="92" t="n">
        <v>45</v>
      </c>
      <c r="D206" s="206" t="n">
        <v>140</v>
      </c>
      <c r="E206" s="74" t="n">
        <v>1.33</v>
      </c>
      <c r="F206" s="151"/>
      <c r="G206" s="151"/>
      <c r="H206" s="151"/>
      <c r="I206" s="151"/>
      <c r="J206" s="182" t="n">
        <f aca="false">K206/D206</f>
        <v>0.0095</v>
      </c>
      <c r="K206" s="183" t="n">
        <f aca="false">L206+M206+E206</f>
        <v>1.33</v>
      </c>
      <c r="L206" s="184" t="n">
        <f aca="false">F206*1163</f>
        <v>0</v>
      </c>
      <c r="M206" s="184" t="n">
        <f aca="false">G206*9.5</f>
        <v>0</v>
      </c>
      <c r="O206" s="96"/>
    </row>
    <row r="207" customFormat="false" ht="15" hidden="false" customHeight="false" outlineLevel="0" collapsed="false">
      <c r="A207" s="173"/>
      <c r="B207" s="174" t="s">
        <v>186</v>
      </c>
      <c r="C207" s="175" t="n">
        <f aca="false">SUM(C171:C206)</f>
        <v>4326</v>
      </c>
      <c r="D207" s="175" t="n">
        <f aca="false">SUM(D171:D206)</f>
        <v>21839.93</v>
      </c>
      <c r="E207" s="176" t="n">
        <f aca="false">SUM(E171:E206)</f>
        <v>9071.16</v>
      </c>
      <c r="F207" s="176" t="n">
        <f aca="false">SUM(F171:F206)</f>
        <v>0</v>
      </c>
      <c r="G207" s="176" t="n">
        <f aca="false">SUM(G171:G206)</f>
        <v>0</v>
      </c>
      <c r="H207" s="176" t="n">
        <f aca="false">SUM(H171:H206)</f>
        <v>248.36</v>
      </c>
      <c r="I207" s="176" t="n">
        <f aca="false">SUM(I171:I206)</f>
        <v>3</v>
      </c>
      <c r="J207" s="178"/>
      <c r="K207" s="178"/>
      <c r="L207" s="178"/>
      <c r="M207" s="178"/>
      <c r="O207" s="96"/>
    </row>
    <row r="208" customFormat="false" ht="15" hidden="false" customHeight="false" outlineLevel="0" collapsed="false">
      <c r="A208" s="173"/>
      <c r="B208" s="174" t="s">
        <v>187</v>
      </c>
      <c r="C208" s="175"/>
      <c r="D208" s="175"/>
      <c r="E208" s="176"/>
      <c r="F208" s="176"/>
      <c r="G208" s="176"/>
      <c r="H208" s="176"/>
      <c r="I208" s="176"/>
      <c r="J208" s="179" t="n">
        <f aca="false">SUM(J171:J206)/36</f>
        <v>0.492717933414487</v>
      </c>
      <c r="K208" s="178"/>
      <c r="L208" s="178"/>
      <c r="M208" s="178"/>
      <c r="O208" s="96"/>
    </row>
    <row r="209" customFormat="false" ht="15" hidden="false" customHeight="false" outlineLevel="0" collapsed="false">
      <c r="A209" s="125"/>
      <c r="B209" s="125"/>
      <c r="C209" s="125"/>
      <c r="D209" s="125"/>
      <c r="E209" s="124"/>
      <c r="F209" s="124"/>
      <c r="G209" s="124"/>
      <c r="H209" s="124"/>
      <c r="I209" s="124"/>
      <c r="J209" s="124"/>
      <c r="K209" s="124"/>
      <c r="L209" s="124"/>
      <c r="M209" s="124"/>
      <c r="O209" s="96"/>
    </row>
    <row r="210" customFormat="false" ht="15" hidden="false" customHeight="false" outlineLevel="0" collapsed="false">
      <c r="A210" s="125"/>
      <c r="B210" s="125"/>
      <c r="C210" s="125"/>
      <c r="D210" s="125"/>
      <c r="E210" s="124"/>
      <c r="F210" s="124"/>
      <c r="G210" s="124"/>
      <c r="H210" s="124"/>
      <c r="I210" s="124"/>
      <c r="J210" s="124"/>
      <c r="K210" s="124"/>
      <c r="L210" s="124"/>
      <c r="M210" s="124"/>
      <c r="O210" s="96"/>
    </row>
    <row r="211" customFormat="false" ht="13.5" hidden="false" customHeight="true" outlineLevel="0" collapsed="false">
      <c r="A211" s="126" t="s">
        <v>1</v>
      </c>
      <c r="B211" s="127" t="s">
        <v>2</v>
      </c>
      <c r="C211" s="127" t="s">
        <v>3</v>
      </c>
      <c r="D211" s="127" t="s">
        <v>4</v>
      </c>
      <c r="E211" s="126" t="s">
        <v>5</v>
      </c>
      <c r="F211" s="126"/>
      <c r="G211" s="126"/>
      <c r="H211" s="126"/>
      <c r="I211" s="126"/>
      <c r="J211" s="127" t="s">
        <v>6</v>
      </c>
      <c r="K211" s="127" t="s">
        <v>7</v>
      </c>
      <c r="L211" s="127"/>
      <c r="M211" s="127"/>
      <c r="O211" s="96"/>
    </row>
    <row r="212" customFormat="false" ht="48" hidden="false" customHeight="true" outlineLevel="0" collapsed="false">
      <c r="A212" s="126"/>
      <c r="B212" s="127"/>
      <c r="C212" s="127"/>
      <c r="D212" s="127"/>
      <c r="E212" s="126" t="s">
        <v>8</v>
      </c>
      <c r="F212" s="126" t="s">
        <v>9</v>
      </c>
      <c r="G212" s="126" t="s">
        <v>10</v>
      </c>
      <c r="H212" s="126" t="s">
        <v>11</v>
      </c>
      <c r="I212" s="126" t="s">
        <v>12</v>
      </c>
      <c r="J212" s="127"/>
      <c r="K212" s="127" t="s">
        <v>13</v>
      </c>
      <c r="L212" s="127" t="s">
        <v>14</v>
      </c>
      <c r="M212" s="127" t="s">
        <v>15</v>
      </c>
      <c r="O212" s="96"/>
    </row>
    <row r="213" customFormat="false" ht="15" hidden="false" customHeight="false" outlineLevel="0" collapsed="false">
      <c r="A213" s="161" t="s">
        <v>188</v>
      </c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O213" s="96"/>
    </row>
    <row r="214" customFormat="false" ht="15" hidden="false" customHeight="false" outlineLevel="0" collapsed="false">
      <c r="A214" s="180" t="n">
        <v>1</v>
      </c>
      <c r="B214" s="186" t="s">
        <v>189</v>
      </c>
      <c r="C214" s="187" t="n">
        <v>61</v>
      </c>
      <c r="D214" s="208" t="n">
        <v>861</v>
      </c>
      <c r="E214" s="74" t="n">
        <v>5185.6</v>
      </c>
      <c r="F214" s="74"/>
      <c r="G214" s="74"/>
      <c r="H214" s="74" t="n">
        <v>8</v>
      </c>
      <c r="I214" s="74"/>
      <c r="J214" s="188" t="n">
        <f aca="false">K214/D214</f>
        <v>6.02276422764228</v>
      </c>
      <c r="K214" s="189" t="n">
        <f aca="false">L214+M214+E214</f>
        <v>5185.6</v>
      </c>
      <c r="L214" s="189" t="n">
        <f aca="false">F214*1163</f>
        <v>0</v>
      </c>
      <c r="M214" s="189" t="n">
        <f aca="false">G214*9.5</f>
        <v>0</v>
      </c>
      <c r="O214" s="96"/>
    </row>
    <row r="215" customFormat="false" ht="15" hidden="false" customHeight="false" outlineLevel="0" collapsed="false">
      <c r="A215" s="162" t="n">
        <v>2</v>
      </c>
      <c r="B215" s="186" t="s">
        <v>190</v>
      </c>
      <c r="C215" s="187" t="n">
        <v>193</v>
      </c>
      <c r="D215" s="208" t="n">
        <v>1427.58</v>
      </c>
      <c r="E215" s="74" t="n">
        <v>2140.6</v>
      </c>
      <c r="F215" s="74"/>
      <c r="G215" s="209"/>
      <c r="H215" s="74" t="n">
        <v>25.2</v>
      </c>
      <c r="I215" s="74" t="n">
        <v>5.35</v>
      </c>
      <c r="J215" s="188" t="n">
        <f aca="false">K215/D215</f>
        <v>1.49946062567422</v>
      </c>
      <c r="K215" s="189" t="n">
        <f aca="false">L215+M215+E215</f>
        <v>2140.6</v>
      </c>
      <c r="L215" s="189" t="n">
        <f aca="false">F215*1163</f>
        <v>0</v>
      </c>
      <c r="M215" s="189" t="n">
        <f aca="false">G215*9.5</f>
        <v>0</v>
      </c>
      <c r="O215" s="96"/>
    </row>
    <row r="216" customFormat="false" ht="15" hidden="false" customHeight="false" outlineLevel="0" collapsed="false">
      <c r="A216" s="162" t="n">
        <v>3</v>
      </c>
      <c r="B216" s="186" t="s">
        <v>191</v>
      </c>
      <c r="C216" s="187" t="n">
        <v>1000</v>
      </c>
      <c r="D216" s="208" t="n">
        <v>2559.06</v>
      </c>
      <c r="E216" s="74" t="n">
        <v>11831.41</v>
      </c>
      <c r="F216" s="74" t="n">
        <v>25.18</v>
      </c>
      <c r="G216" s="209"/>
      <c r="H216" s="74" t="n">
        <v>572.79</v>
      </c>
      <c r="I216" s="209"/>
      <c r="J216" s="188" t="n">
        <f aca="false">K216/D216</f>
        <v>16.0667393496049</v>
      </c>
      <c r="K216" s="189" t="n">
        <f aca="false">L216+M216+E216</f>
        <v>41115.75</v>
      </c>
      <c r="L216" s="189" t="n">
        <f aca="false">F216*1163</f>
        <v>29284.34</v>
      </c>
      <c r="M216" s="189" t="n">
        <f aca="false">G216*9.5</f>
        <v>0</v>
      </c>
      <c r="O216" s="96"/>
    </row>
    <row r="217" customFormat="false" ht="15" hidden="false" customHeight="false" outlineLevel="0" collapsed="false">
      <c r="A217" s="180" t="n">
        <v>4</v>
      </c>
      <c r="B217" s="186" t="s">
        <v>192</v>
      </c>
      <c r="C217" s="187" t="n">
        <v>60</v>
      </c>
      <c r="D217" s="208" t="n">
        <v>217</v>
      </c>
      <c r="E217" s="74" t="n">
        <v>153.38</v>
      </c>
      <c r="F217" s="74"/>
      <c r="G217" s="209"/>
      <c r="H217" s="74" t="n">
        <v>0</v>
      </c>
      <c r="I217" s="74"/>
      <c r="J217" s="188" t="n">
        <f aca="false">K217/D217</f>
        <v>0.706820276497696</v>
      </c>
      <c r="K217" s="189" t="n">
        <f aca="false">L217+M217+E217</f>
        <v>153.38</v>
      </c>
      <c r="L217" s="189" t="n">
        <f aca="false">F217*1163</f>
        <v>0</v>
      </c>
      <c r="M217" s="189" t="n">
        <f aca="false">G217*9.5</f>
        <v>0</v>
      </c>
      <c r="O217" s="96"/>
    </row>
    <row r="218" customFormat="false" ht="15" hidden="false" customHeight="false" outlineLevel="0" collapsed="false">
      <c r="A218" s="162" t="n">
        <v>5</v>
      </c>
      <c r="B218" s="186" t="s">
        <v>193</v>
      </c>
      <c r="C218" s="187" t="n">
        <v>280</v>
      </c>
      <c r="D218" s="208" t="n">
        <v>1318.3</v>
      </c>
      <c r="E218" s="74" t="n">
        <v>2344.26</v>
      </c>
      <c r="F218" s="209"/>
      <c r="G218" s="209"/>
      <c r="H218" s="74" t="n">
        <v>43.14</v>
      </c>
      <c r="I218" s="209"/>
      <c r="J218" s="188" t="n">
        <f aca="false">K218/D218</f>
        <v>1.77824470909505</v>
      </c>
      <c r="K218" s="189" t="n">
        <f aca="false">L218+M218+E218</f>
        <v>2344.26</v>
      </c>
      <c r="L218" s="189" t="n">
        <f aca="false">F218*1163</f>
        <v>0</v>
      </c>
      <c r="M218" s="189" t="n">
        <f aca="false">G218*9.5</f>
        <v>0</v>
      </c>
      <c r="O218" s="96"/>
    </row>
    <row r="219" customFormat="false" ht="15" hidden="false" customHeight="false" outlineLevel="0" collapsed="false">
      <c r="A219" s="162" t="n">
        <v>6</v>
      </c>
      <c r="B219" s="186" t="s">
        <v>194</v>
      </c>
      <c r="C219" s="187"/>
      <c r="D219" s="208" t="n">
        <v>121.6</v>
      </c>
      <c r="E219" s="74" t="n">
        <v>41.42</v>
      </c>
      <c r="F219" s="74"/>
      <c r="G219" s="209"/>
      <c r="H219" s="74"/>
      <c r="I219" s="74"/>
      <c r="J219" s="188" t="n">
        <f aca="false">K219/D219</f>
        <v>0.340625</v>
      </c>
      <c r="K219" s="189" t="n">
        <f aca="false">L219+M219+E219</f>
        <v>41.42</v>
      </c>
      <c r="L219" s="189" t="n">
        <f aca="false">F219*1163</f>
        <v>0</v>
      </c>
      <c r="M219" s="189" t="n">
        <f aca="false">G219*9.5</f>
        <v>0</v>
      </c>
      <c r="O219" s="96"/>
    </row>
    <row r="220" customFormat="false" ht="15" hidden="false" customHeight="false" outlineLevel="0" collapsed="false">
      <c r="A220" s="180" t="n">
        <v>7</v>
      </c>
      <c r="B220" s="186" t="s">
        <v>195</v>
      </c>
      <c r="C220" s="187" t="n">
        <v>80</v>
      </c>
      <c r="D220" s="208" t="n">
        <v>213.7</v>
      </c>
      <c r="E220" s="74" t="n">
        <v>17.4</v>
      </c>
      <c r="F220" s="74"/>
      <c r="G220" s="209"/>
      <c r="H220" s="74" t="n">
        <v>4.13</v>
      </c>
      <c r="I220" s="74"/>
      <c r="J220" s="188" t="n">
        <f aca="false">K220/D220</f>
        <v>0.0814225549836219</v>
      </c>
      <c r="K220" s="189" t="n">
        <f aca="false">L220+M220+E220</f>
        <v>17.4</v>
      </c>
      <c r="L220" s="189" t="n">
        <f aca="false">F220*1163</f>
        <v>0</v>
      </c>
      <c r="M220" s="189" t="n">
        <f aca="false">G220*9.5</f>
        <v>0</v>
      </c>
      <c r="O220" s="96"/>
    </row>
    <row r="221" customFormat="false" ht="15" hidden="false" customHeight="false" outlineLevel="0" collapsed="false">
      <c r="A221" s="162" t="n">
        <v>8</v>
      </c>
      <c r="B221" s="186" t="s">
        <v>196</v>
      </c>
      <c r="C221" s="187" t="n">
        <v>40</v>
      </c>
      <c r="D221" s="208" t="n">
        <v>173.8</v>
      </c>
      <c r="E221" s="74" t="n">
        <v>4.39</v>
      </c>
      <c r="F221" s="74"/>
      <c r="G221" s="209"/>
      <c r="H221" s="74" t="n">
        <v>0</v>
      </c>
      <c r="I221" s="74"/>
      <c r="J221" s="188" t="n">
        <f aca="false">K221/D221</f>
        <v>0.025258918296893</v>
      </c>
      <c r="K221" s="189" t="n">
        <f aca="false">L221+M221+E221</f>
        <v>4.39</v>
      </c>
      <c r="L221" s="189" t="n">
        <f aca="false">F221*1163</f>
        <v>0</v>
      </c>
      <c r="M221" s="189" t="n">
        <f aca="false">G221*9.5</f>
        <v>0</v>
      </c>
      <c r="O221" s="96"/>
    </row>
    <row r="222" customFormat="false" ht="15" hidden="false" customHeight="false" outlineLevel="0" collapsed="false">
      <c r="A222" s="162" t="n">
        <v>9</v>
      </c>
      <c r="B222" s="191" t="s">
        <v>197</v>
      </c>
      <c r="C222" s="187" t="n">
        <v>25</v>
      </c>
      <c r="D222" s="208" t="n">
        <v>98.1</v>
      </c>
      <c r="E222" s="74"/>
      <c r="F222" s="74"/>
      <c r="G222" s="209"/>
      <c r="H222" s="74" t="n">
        <v>1</v>
      </c>
      <c r="I222" s="74"/>
      <c r="J222" s="188" t="n">
        <f aca="false">K222/D222</f>
        <v>0</v>
      </c>
      <c r="K222" s="189" t="n">
        <f aca="false">L222+M222+E222</f>
        <v>0</v>
      </c>
      <c r="L222" s="189" t="n">
        <f aca="false">F222*1163</f>
        <v>0</v>
      </c>
      <c r="M222" s="189" t="n">
        <f aca="false">G222*9.5</f>
        <v>0</v>
      </c>
      <c r="O222" s="96"/>
    </row>
    <row r="223" customFormat="false" ht="15" hidden="false" customHeight="false" outlineLevel="0" collapsed="false">
      <c r="A223" s="180" t="n">
        <v>10</v>
      </c>
      <c r="B223" s="191" t="s">
        <v>198</v>
      </c>
      <c r="C223" s="187" t="n">
        <v>20</v>
      </c>
      <c r="D223" s="208" t="n">
        <v>94.55</v>
      </c>
      <c r="E223" s="74" t="n">
        <v>0</v>
      </c>
      <c r="F223" s="74"/>
      <c r="G223" s="209"/>
      <c r="H223" s="74"/>
      <c r="I223" s="74"/>
      <c r="J223" s="188" t="n">
        <f aca="false">K223/D223</f>
        <v>0</v>
      </c>
      <c r="K223" s="189" t="n">
        <f aca="false">L223+M223+E223</f>
        <v>0</v>
      </c>
      <c r="L223" s="189" t="n">
        <f aca="false">F223*1163</f>
        <v>0</v>
      </c>
      <c r="M223" s="189" t="n">
        <f aca="false">G223*9.5</f>
        <v>0</v>
      </c>
      <c r="O223" s="96"/>
    </row>
    <row r="224" customFormat="false" ht="15" hidden="false" customHeight="false" outlineLevel="0" collapsed="false">
      <c r="A224" s="173"/>
      <c r="B224" s="174" t="s">
        <v>186</v>
      </c>
      <c r="C224" s="175" t="n">
        <f aca="false">SUM(C214:C223)</f>
        <v>1759</v>
      </c>
      <c r="D224" s="175" t="n">
        <f aca="false">SUM(D214:D223)</f>
        <v>7084.69</v>
      </c>
      <c r="E224" s="176" t="n">
        <f aca="false">SUM(E214:E223)</f>
        <v>21718.46</v>
      </c>
      <c r="F224" s="176" t="n">
        <f aca="false">SUM(F214:F223)</f>
        <v>25.18</v>
      </c>
      <c r="G224" s="193" t="n">
        <f aca="false">SUM(G214:G223)</f>
        <v>0</v>
      </c>
      <c r="H224" s="176" t="n">
        <f aca="false">SUM(H214:H223)</f>
        <v>654.26</v>
      </c>
      <c r="I224" s="176" t="n">
        <f aca="false">SUM(I214:I223)</f>
        <v>5.35</v>
      </c>
      <c r="J224" s="178"/>
      <c r="K224" s="178"/>
      <c r="L224" s="194"/>
      <c r="M224" s="178"/>
      <c r="O224" s="96"/>
    </row>
    <row r="225" customFormat="false" ht="15" hidden="false" customHeight="false" outlineLevel="0" collapsed="false">
      <c r="A225" s="173"/>
      <c r="B225" s="174" t="s">
        <v>187</v>
      </c>
      <c r="C225" s="175"/>
      <c r="D225" s="175"/>
      <c r="E225" s="176"/>
      <c r="F225" s="176"/>
      <c r="G225" s="178"/>
      <c r="H225" s="176"/>
      <c r="I225" s="178"/>
      <c r="J225" s="179" t="n">
        <f aca="false">SUM(J214:J223)/10</f>
        <v>2.65213356617947</v>
      </c>
      <c r="K225" s="178"/>
      <c r="L225" s="178"/>
      <c r="M225" s="178"/>
      <c r="O225" s="96"/>
    </row>
    <row r="226" customFormat="false" ht="15" hidden="false" customHeight="false" outlineLevel="0" collapsed="false">
      <c r="A226" s="125"/>
      <c r="B226" s="125"/>
      <c r="C226" s="125"/>
      <c r="D226" s="125"/>
      <c r="E226" s="124"/>
      <c r="F226" s="124"/>
      <c r="G226" s="124"/>
      <c r="H226" s="124"/>
      <c r="I226" s="124"/>
      <c r="J226" s="124"/>
      <c r="K226" s="124"/>
      <c r="L226" s="124"/>
      <c r="M226" s="124"/>
      <c r="O226" s="96"/>
    </row>
    <row r="227" customFormat="false" ht="15" hidden="false" customHeight="false" outlineLevel="0" collapsed="false">
      <c r="A227" s="125"/>
      <c r="B227" s="125"/>
      <c r="C227" s="125"/>
      <c r="D227" s="125"/>
      <c r="E227" s="124"/>
      <c r="F227" s="124"/>
      <c r="G227" s="124"/>
      <c r="H227" s="124"/>
      <c r="I227" s="124"/>
      <c r="J227" s="124"/>
      <c r="K227" s="124"/>
      <c r="L227" s="124"/>
      <c r="M227" s="124"/>
      <c r="O227" s="96"/>
    </row>
    <row r="228" customFormat="false" ht="13.5" hidden="false" customHeight="true" outlineLevel="0" collapsed="false">
      <c r="A228" s="126" t="s">
        <v>1</v>
      </c>
      <c r="B228" s="127" t="s">
        <v>2</v>
      </c>
      <c r="C228" s="127" t="s">
        <v>3</v>
      </c>
      <c r="D228" s="127" t="s">
        <v>4</v>
      </c>
      <c r="E228" s="126" t="s">
        <v>5</v>
      </c>
      <c r="F228" s="126"/>
      <c r="G228" s="126"/>
      <c r="H228" s="126"/>
      <c r="I228" s="126"/>
      <c r="J228" s="127" t="s">
        <v>6</v>
      </c>
      <c r="K228" s="127" t="s">
        <v>7</v>
      </c>
      <c r="L228" s="127"/>
      <c r="M228" s="127"/>
      <c r="O228" s="96"/>
    </row>
    <row r="229" customFormat="false" ht="49.5" hidden="false" customHeight="true" outlineLevel="0" collapsed="false">
      <c r="A229" s="126"/>
      <c r="B229" s="127"/>
      <c r="C229" s="127"/>
      <c r="D229" s="127"/>
      <c r="E229" s="126" t="s">
        <v>8</v>
      </c>
      <c r="F229" s="126" t="s">
        <v>9</v>
      </c>
      <c r="G229" s="126" t="s">
        <v>10</v>
      </c>
      <c r="H229" s="126" t="s">
        <v>11</v>
      </c>
      <c r="I229" s="126" t="s">
        <v>12</v>
      </c>
      <c r="J229" s="127"/>
      <c r="K229" s="127" t="s">
        <v>13</v>
      </c>
      <c r="L229" s="127" t="s">
        <v>14</v>
      </c>
      <c r="M229" s="127" t="s">
        <v>15</v>
      </c>
      <c r="O229" s="96"/>
    </row>
    <row r="230" customFormat="false" ht="15" hidden="false" customHeight="false" outlineLevel="0" collapsed="false">
      <c r="A230" s="161" t="s">
        <v>199</v>
      </c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O230" s="96"/>
    </row>
    <row r="231" customFormat="false" ht="23.85" hidden="false" customHeight="false" outlineLevel="0" collapsed="false">
      <c r="A231" s="129" t="n">
        <v>1</v>
      </c>
      <c r="B231" s="91" t="s">
        <v>200</v>
      </c>
      <c r="C231" s="92" t="n">
        <v>871</v>
      </c>
      <c r="D231" s="206" t="n">
        <v>9941.8</v>
      </c>
      <c r="E231" s="26" t="n">
        <v>7666.35</v>
      </c>
      <c r="F231" s="26" t="n">
        <v>0</v>
      </c>
      <c r="G231" s="215"/>
      <c r="H231" s="26" t="n">
        <v>590.45</v>
      </c>
      <c r="I231" s="215"/>
      <c r="J231" s="196" t="n">
        <f aca="false">K231/D231</f>
        <v>0.77112293548452</v>
      </c>
      <c r="K231" s="197" t="n">
        <f aca="false">L231+M231+E231</f>
        <v>7666.35</v>
      </c>
      <c r="L231" s="197" t="n">
        <f aca="false">F231*1163</f>
        <v>0</v>
      </c>
      <c r="M231" s="197" t="n">
        <f aca="false">G231*9.5</f>
        <v>0</v>
      </c>
      <c r="O231" s="96"/>
    </row>
    <row r="232" customFormat="false" ht="35.05" hidden="false" customHeight="false" outlineLevel="0" collapsed="false">
      <c r="A232" s="129" t="n">
        <v>2</v>
      </c>
      <c r="B232" s="91" t="s">
        <v>201</v>
      </c>
      <c r="C232" s="92" t="n">
        <v>875</v>
      </c>
      <c r="D232" s="206" t="n">
        <v>4538.7</v>
      </c>
      <c r="E232" s="26" t="n">
        <v>5336.83</v>
      </c>
      <c r="F232" s="26" t="n">
        <v>0</v>
      </c>
      <c r="G232" s="215"/>
      <c r="H232" s="26" t="n">
        <v>225.72</v>
      </c>
      <c r="I232" s="26"/>
      <c r="J232" s="196" t="n">
        <f aca="false">K232/D232</f>
        <v>1.17584991297067</v>
      </c>
      <c r="K232" s="197" t="n">
        <f aca="false">L232+M232+E232</f>
        <v>5336.83</v>
      </c>
      <c r="L232" s="197" t="n">
        <f aca="false">F232*1163</f>
        <v>0</v>
      </c>
      <c r="M232" s="197" t="n">
        <f aca="false">G232*9.5</f>
        <v>0</v>
      </c>
      <c r="O232" s="96"/>
    </row>
    <row r="233" customFormat="false" ht="23.85" hidden="false" customHeight="false" outlineLevel="0" collapsed="false">
      <c r="A233" s="129" t="n">
        <v>3</v>
      </c>
      <c r="B233" s="91" t="s">
        <v>202</v>
      </c>
      <c r="C233" s="92" t="n">
        <v>2425</v>
      </c>
      <c r="D233" s="206" t="n">
        <v>12788.2</v>
      </c>
      <c r="E233" s="26" t="n">
        <v>6589.17</v>
      </c>
      <c r="F233" s="26" t="n">
        <v>0</v>
      </c>
      <c r="G233" s="26" t="n">
        <v>57.76</v>
      </c>
      <c r="H233" s="26" t="n">
        <v>201.81</v>
      </c>
      <c r="I233" s="215"/>
      <c r="J233" s="196" t="n">
        <f aca="false">K233/D233</f>
        <v>0.558162212039224</v>
      </c>
      <c r="K233" s="197" t="n">
        <f aca="false">L233+M233+E233</f>
        <v>7137.89</v>
      </c>
      <c r="L233" s="197" t="n">
        <f aca="false">F233*1163</f>
        <v>0</v>
      </c>
      <c r="M233" s="197" t="n">
        <f aca="false">G233*9.5</f>
        <v>548.72</v>
      </c>
      <c r="O233" s="96"/>
    </row>
    <row r="234" customFormat="false" ht="23.85" hidden="false" customHeight="false" outlineLevel="0" collapsed="false">
      <c r="A234" s="129" t="n">
        <v>4</v>
      </c>
      <c r="B234" s="91" t="s">
        <v>203</v>
      </c>
      <c r="C234" s="92" t="n">
        <v>2028</v>
      </c>
      <c r="D234" s="206" t="n">
        <v>8780.4</v>
      </c>
      <c r="E234" s="26" t="n">
        <v>10505.26</v>
      </c>
      <c r="F234" s="26"/>
      <c r="G234" s="26" t="n">
        <v>90.79</v>
      </c>
      <c r="H234" s="26" t="n">
        <v>402.24</v>
      </c>
      <c r="I234" s="26" t="n">
        <v>9.97</v>
      </c>
      <c r="J234" s="196" t="n">
        <f aca="false">K234/D234</f>
        <v>1.29467507175072</v>
      </c>
      <c r="K234" s="197" t="n">
        <f aca="false">L234+M234+E234</f>
        <v>11367.765</v>
      </c>
      <c r="L234" s="197" t="n">
        <f aca="false">F234*1163</f>
        <v>0</v>
      </c>
      <c r="M234" s="197" t="n">
        <f aca="false">G234*9.5</f>
        <v>862.505</v>
      </c>
      <c r="O234" s="96"/>
    </row>
    <row r="235" customFormat="false" ht="15" hidden="false" customHeight="false" outlineLevel="0" collapsed="false">
      <c r="A235" s="129" t="n">
        <v>5</v>
      </c>
      <c r="B235" s="91" t="s">
        <v>204</v>
      </c>
      <c r="C235" s="92" t="n">
        <v>1332</v>
      </c>
      <c r="D235" s="206" t="n">
        <v>11092.1</v>
      </c>
      <c r="E235" s="26" t="n">
        <v>16026.19</v>
      </c>
      <c r="F235" s="26" t="n">
        <v>0</v>
      </c>
      <c r="G235" s="215"/>
      <c r="H235" s="26" t="n">
        <v>686.43</v>
      </c>
      <c r="I235" s="26" t="n">
        <v>102.24</v>
      </c>
      <c r="J235" s="196" t="n">
        <f aca="false">K235/D235</f>
        <v>1.44482920276593</v>
      </c>
      <c r="K235" s="197" t="n">
        <f aca="false">L235+M235+E235</f>
        <v>16026.19</v>
      </c>
      <c r="L235" s="197" t="n">
        <f aca="false">F235*1163</f>
        <v>0</v>
      </c>
      <c r="M235" s="197" t="n">
        <f aca="false">G235*9.5</f>
        <v>0</v>
      </c>
      <c r="O235" s="96"/>
    </row>
    <row r="236" customFormat="false" ht="15" hidden="false" customHeight="false" outlineLevel="0" collapsed="false">
      <c r="A236" s="143"/>
      <c r="B236" s="138" t="s">
        <v>186</v>
      </c>
      <c r="C236" s="139" t="n">
        <f aca="false">SUM(C231:C235)</f>
        <v>7531</v>
      </c>
      <c r="D236" s="139" t="n">
        <f aca="false">SUM(D231:D235)</f>
        <v>47141.2</v>
      </c>
      <c r="E236" s="140" t="n">
        <f aca="false">SUM(E231:E235)</f>
        <v>46123.8</v>
      </c>
      <c r="F236" s="140" t="n">
        <f aca="false">SUM(F231:F235)</f>
        <v>0</v>
      </c>
      <c r="G236" s="140" t="n">
        <f aca="false">SUM(G231:G235)</f>
        <v>148.55</v>
      </c>
      <c r="H236" s="140" t="n">
        <f aca="false">SUM(H231:H235)</f>
        <v>2106.65</v>
      </c>
      <c r="I236" s="140" t="n">
        <f aca="false">SUM(I231:I235)</f>
        <v>112.21</v>
      </c>
      <c r="J236" s="142"/>
      <c r="K236" s="142"/>
      <c r="L236" s="142"/>
      <c r="M236" s="142"/>
      <c r="O236" s="96"/>
    </row>
    <row r="237" customFormat="false" ht="15" hidden="false" customHeight="false" outlineLevel="0" collapsed="false">
      <c r="A237" s="143"/>
      <c r="B237" s="138" t="s">
        <v>187</v>
      </c>
      <c r="C237" s="139"/>
      <c r="D237" s="139"/>
      <c r="E237" s="140"/>
      <c r="F237" s="140"/>
      <c r="G237" s="140"/>
      <c r="H237" s="140"/>
      <c r="I237" s="140"/>
      <c r="J237" s="141" t="n">
        <f aca="false">SUM(J231:J235)/5</f>
        <v>1.04892786700221</v>
      </c>
      <c r="K237" s="142"/>
      <c r="L237" s="142"/>
      <c r="M237" s="142"/>
      <c r="O237" s="96"/>
    </row>
    <row r="239" customFormat="false" ht="15" hidden="false" customHeight="false" outlineLevel="0" collapsed="false">
      <c r="B239" s="121"/>
    </row>
  </sheetData>
  <mergeCells count="57">
    <mergeCell ref="A1:K1"/>
    <mergeCell ref="A4:A5"/>
    <mergeCell ref="B4:B5"/>
    <mergeCell ref="C4:C5"/>
    <mergeCell ref="D4:D5"/>
    <mergeCell ref="E4:I4"/>
    <mergeCell ref="J4:J5"/>
    <mergeCell ref="K4:M4"/>
    <mergeCell ref="A6:M6"/>
    <mergeCell ref="A60:A61"/>
    <mergeCell ref="B60:B61"/>
    <mergeCell ref="C60:C61"/>
    <mergeCell ref="D60:D61"/>
    <mergeCell ref="E60:I60"/>
    <mergeCell ref="J60:J61"/>
    <mergeCell ref="K60:M60"/>
    <mergeCell ref="A62:M62"/>
    <mergeCell ref="A118:A119"/>
    <mergeCell ref="B118:B119"/>
    <mergeCell ref="C118:C119"/>
    <mergeCell ref="D118:D119"/>
    <mergeCell ref="E118:I118"/>
    <mergeCell ref="J118:J119"/>
    <mergeCell ref="K118:M118"/>
    <mergeCell ref="A120:M120"/>
    <mergeCell ref="A143:A144"/>
    <mergeCell ref="B143:B144"/>
    <mergeCell ref="C143:C144"/>
    <mergeCell ref="D143:D144"/>
    <mergeCell ref="E143:I143"/>
    <mergeCell ref="J143:J144"/>
    <mergeCell ref="K143:M143"/>
    <mergeCell ref="A145:M145"/>
    <mergeCell ref="A168:A169"/>
    <mergeCell ref="B168:B169"/>
    <mergeCell ref="C168:C169"/>
    <mergeCell ref="D168:D169"/>
    <mergeCell ref="E168:I168"/>
    <mergeCell ref="J168:J169"/>
    <mergeCell ref="K168:M168"/>
    <mergeCell ref="A170:M170"/>
    <mergeCell ref="A211:A212"/>
    <mergeCell ref="B211:B212"/>
    <mergeCell ref="C211:C212"/>
    <mergeCell ref="D211:D212"/>
    <mergeCell ref="E211:I211"/>
    <mergeCell ref="J211:J212"/>
    <mergeCell ref="K211:M211"/>
    <mergeCell ref="A213:M213"/>
    <mergeCell ref="A228:A229"/>
    <mergeCell ref="B228:B229"/>
    <mergeCell ref="C228:C229"/>
    <mergeCell ref="D228:D229"/>
    <mergeCell ref="E228:I228"/>
    <mergeCell ref="J228:J229"/>
    <mergeCell ref="K228:M228"/>
    <mergeCell ref="A230:M230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17937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2021-08-16T15:18:27Z</dcterms:created>
  <dc:creator>Гребенюк Оксана Костянтинівна</dc:creator>
  <dc:description/>
  <dc:language>uk-UA</dc:language>
  <cp:lastModifiedBy/>
  <cp:lastPrinted>2024-03-12T12:48:26Z</cp:lastPrinted>
  <dcterms:modified xsi:type="dcterms:W3CDTF">2026-01-16T12:10:13Z</dcterms:modified>
  <cp:revision>1109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