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benijuk\Desktop\Гребенюк Оксана\енергоплан до 20 щомісячний\"/>
    </mc:Choice>
  </mc:AlternateContent>
  <xr:revisionPtr revIDLastSave="0" documentId="13_ncr:1_{15B38168-EEB7-49B4-BDB1-3CD79F5FA4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externalReferences>
    <externalReference r:id="rId2"/>
  </externalReferences>
  <definedNames>
    <definedName name="_xlnm._FilterDatabase" localSheetId="0" hidden="1">'Page 1'!$B$57:$O$91</definedName>
    <definedName name="_xlnm.Print_Area" localSheetId="0">'Page 1'!$A$1:$O$178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2" i="1" l="1"/>
  <c r="O151" i="1"/>
  <c r="N152" i="1"/>
  <c r="N151" i="1"/>
  <c r="N135" i="1"/>
  <c r="N140" i="1"/>
  <c r="N138" i="1"/>
  <c r="O143" i="1"/>
  <c r="O140" i="1"/>
  <c r="O142" i="1"/>
  <c r="O141" i="1"/>
  <c r="O139" i="1"/>
  <c r="O136" i="1"/>
  <c r="O137" i="1"/>
  <c r="O135" i="1"/>
  <c r="O138" i="1"/>
  <c r="O134" i="1"/>
  <c r="O133" i="1"/>
  <c r="N143" i="1"/>
  <c r="N142" i="1"/>
  <c r="N141" i="1"/>
  <c r="N139" i="1"/>
  <c r="N136" i="1"/>
  <c r="N137" i="1"/>
  <c r="N134" i="1"/>
  <c r="N133" i="1"/>
  <c r="O123" i="1"/>
  <c r="O125" i="1"/>
  <c r="O124" i="1"/>
  <c r="O122" i="1"/>
  <c r="O121" i="1"/>
  <c r="O119" i="1"/>
  <c r="O120" i="1"/>
  <c r="O118" i="1"/>
  <c r="O117" i="1"/>
  <c r="N123" i="1"/>
  <c r="N125" i="1"/>
  <c r="N124" i="1"/>
  <c r="N122" i="1"/>
  <c r="N121" i="1"/>
  <c r="N119" i="1"/>
  <c r="N120" i="1"/>
  <c r="N118" i="1"/>
  <c r="N117" i="1"/>
  <c r="O110" i="1"/>
  <c r="O103" i="1"/>
  <c r="O109" i="1"/>
  <c r="O105" i="1"/>
  <c r="O108" i="1"/>
  <c r="O107" i="1"/>
  <c r="O106" i="1"/>
  <c r="O104" i="1"/>
  <c r="O102" i="1"/>
  <c r="N110" i="1"/>
  <c r="N103" i="1"/>
  <c r="N109" i="1"/>
  <c r="N105" i="1"/>
  <c r="N108" i="1"/>
  <c r="N107" i="1"/>
  <c r="N106" i="1"/>
  <c r="N104" i="1"/>
  <c r="N102" i="1"/>
  <c r="O46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91" i="1"/>
  <c r="O90" i="1"/>
  <c r="O88" i="1"/>
  <c r="O89" i="1"/>
  <c r="O84" i="1"/>
  <c r="O77" i="1"/>
  <c r="O87" i="1"/>
  <c r="O73" i="1"/>
  <c r="O85" i="1"/>
  <c r="O78" i="1"/>
  <c r="O81" i="1"/>
  <c r="O83" i="1"/>
  <c r="O80" i="1"/>
  <c r="O82" i="1"/>
  <c r="O70" i="1"/>
  <c r="O86" i="1"/>
  <c r="O75" i="1"/>
  <c r="O79" i="1"/>
  <c r="O69" i="1"/>
  <c r="O76" i="1"/>
  <c r="O72" i="1"/>
  <c r="O71" i="1"/>
  <c r="O74" i="1"/>
  <c r="O66" i="1"/>
  <c r="O65" i="1"/>
  <c r="O68" i="1"/>
  <c r="O67" i="1"/>
  <c r="O64" i="1"/>
  <c r="O60" i="1"/>
  <c r="O61" i="1"/>
  <c r="O62" i="1"/>
  <c r="O63" i="1"/>
  <c r="O59" i="1"/>
  <c r="O58" i="1"/>
  <c r="O57" i="1"/>
  <c r="N90" i="1"/>
  <c r="N88" i="1"/>
  <c r="N89" i="1"/>
  <c r="N84" i="1"/>
  <c r="N77" i="1"/>
  <c r="N73" i="1"/>
  <c r="N85" i="1"/>
  <c r="N78" i="1"/>
  <c r="N81" i="1"/>
  <c r="N83" i="1"/>
  <c r="N80" i="1"/>
  <c r="N82" i="1"/>
  <c r="N70" i="1"/>
  <c r="N86" i="1"/>
  <c r="N75" i="1"/>
  <c r="N79" i="1"/>
  <c r="N69" i="1"/>
  <c r="N76" i="1"/>
  <c r="N72" i="1"/>
  <c r="N71" i="1"/>
  <c r="N74" i="1"/>
  <c r="N66" i="1"/>
  <c r="N65" i="1"/>
  <c r="N68" i="1"/>
  <c r="N67" i="1"/>
  <c r="N64" i="1"/>
  <c r="N60" i="1"/>
  <c r="N61" i="1"/>
  <c r="N63" i="1"/>
  <c r="N59" i="1"/>
  <c r="N58" i="1"/>
  <c r="N57" i="1"/>
  <c r="O155" i="1" l="1"/>
  <c r="N155" i="1"/>
  <c r="O145" i="1"/>
  <c r="N145" i="1"/>
  <c r="O127" i="1"/>
  <c r="N112" i="1"/>
  <c r="N127" i="1"/>
  <c r="O112" i="1"/>
  <c r="O93" i="1"/>
  <c r="N93" i="1"/>
  <c r="O48" i="1"/>
  <c r="N48" i="1"/>
  <c r="E63" i="1"/>
  <c r="K63" i="1" s="1"/>
  <c r="J47" i="1"/>
  <c r="E153" i="1"/>
  <c r="K153" i="1" s="1"/>
  <c r="E152" i="1"/>
  <c r="K152" i="1" s="1"/>
  <c r="E151" i="1"/>
  <c r="K151" i="1" s="1"/>
  <c r="D154" i="1"/>
  <c r="C154" i="1"/>
  <c r="H166" i="1"/>
  <c r="F126" i="1"/>
  <c r="H92" i="1"/>
  <c r="H47" i="1"/>
  <c r="H126" i="1"/>
  <c r="L87" i="1"/>
  <c r="E87" i="1"/>
  <c r="K87" i="1" s="1"/>
  <c r="J166" i="1"/>
  <c r="I166" i="1"/>
  <c r="G166" i="1"/>
  <c r="F166" i="1"/>
  <c r="I92" i="1"/>
  <c r="I47" i="1"/>
  <c r="F92" i="1"/>
  <c r="F47" i="1"/>
  <c r="J92" i="1"/>
  <c r="D92" i="1"/>
  <c r="E58" i="1"/>
  <c r="K58" i="1" s="1"/>
  <c r="E59" i="1"/>
  <c r="K59" i="1" s="1"/>
  <c r="E66" i="1"/>
  <c r="K66" i="1" s="1"/>
  <c r="E64" i="1"/>
  <c r="K64" i="1" s="1"/>
  <c r="E61" i="1"/>
  <c r="K61" i="1" s="1"/>
  <c r="E67" i="1"/>
  <c r="K67" i="1" s="1"/>
  <c r="E65" i="1"/>
  <c r="E77" i="1"/>
  <c r="K77" i="1" s="1"/>
  <c r="E86" i="1"/>
  <c r="K86" i="1" s="1"/>
  <c r="E74" i="1"/>
  <c r="K74" i="1" s="1"/>
  <c r="E73" i="1"/>
  <c r="K73" i="1" s="1"/>
  <c r="E71" i="1"/>
  <c r="K71" i="1" s="1"/>
  <c r="E60" i="1"/>
  <c r="K60" i="1" s="1"/>
  <c r="E72" i="1"/>
  <c r="K72" i="1" s="1"/>
  <c r="E68" i="1"/>
  <c r="K68" i="1" s="1"/>
  <c r="E84" i="1"/>
  <c r="K84" i="1" s="1"/>
  <c r="E82" i="1"/>
  <c r="K82" i="1" s="1"/>
  <c r="E79" i="1"/>
  <c r="K79" i="1" s="1"/>
  <c r="E83" i="1"/>
  <c r="K83" i="1" s="1"/>
  <c r="E75" i="1"/>
  <c r="K75" i="1" s="1"/>
  <c r="E80" i="1"/>
  <c r="K80" i="1" s="1"/>
  <c r="E70" i="1"/>
  <c r="K70" i="1" s="1"/>
  <c r="E69" i="1"/>
  <c r="K69" i="1" s="1"/>
  <c r="E81" i="1"/>
  <c r="K81" i="1" s="1"/>
  <c r="E89" i="1"/>
  <c r="K89" i="1"/>
  <c r="E78" i="1"/>
  <c r="K78" i="1" s="1"/>
  <c r="E85" i="1"/>
  <c r="K85" i="1" s="1"/>
  <c r="E76" i="1"/>
  <c r="K76" i="1" s="1"/>
  <c r="E88" i="1"/>
  <c r="K88" i="1" s="1"/>
  <c r="E90" i="1"/>
  <c r="K90" i="1" s="1"/>
  <c r="E62" i="1"/>
  <c r="K62" i="1" s="1"/>
  <c r="E91" i="1"/>
  <c r="K91" i="1" s="1"/>
  <c r="E57" i="1"/>
  <c r="K57" i="1" s="1"/>
  <c r="G92" i="1"/>
  <c r="G47" i="1"/>
  <c r="L153" i="1"/>
  <c r="I154" i="1"/>
  <c r="F154" i="1"/>
  <c r="L155" i="1"/>
  <c r="G154" i="1"/>
  <c r="J144" i="1"/>
  <c r="I144" i="1"/>
  <c r="H144" i="1"/>
  <c r="G144" i="1"/>
  <c r="F144" i="1"/>
  <c r="L145" i="1" s="1"/>
  <c r="E108" i="1"/>
  <c r="K108" i="1" s="1"/>
  <c r="E106" i="1"/>
  <c r="K106" i="1" s="1"/>
  <c r="E107" i="1"/>
  <c r="K107" i="1" s="1"/>
  <c r="H111" i="1"/>
  <c r="G126" i="1"/>
  <c r="J126" i="1"/>
  <c r="I126" i="1"/>
  <c r="I111" i="1"/>
  <c r="G111" i="1"/>
  <c r="F111" i="1"/>
  <c r="C92" i="1"/>
  <c r="M85" i="1"/>
  <c r="E161" i="1"/>
  <c r="K161" i="1" s="1"/>
  <c r="E162" i="1"/>
  <c r="K162" i="1" s="1"/>
  <c r="E165" i="1"/>
  <c r="K165" i="1" s="1"/>
  <c r="E163" i="1"/>
  <c r="K163" i="1" s="1"/>
  <c r="E164" i="1"/>
  <c r="K164" i="1" s="1"/>
  <c r="M88" i="1"/>
  <c r="M123" i="1"/>
  <c r="L123" i="1"/>
  <c r="E123" i="1"/>
  <c r="K123" i="1" s="1"/>
  <c r="M60" i="1"/>
  <c r="L60" i="1"/>
  <c r="E9" i="1"/>
  <c r="L9" i="1"/>
  <c r="M9" i="1"/>
  <c r="E27" i="1"/>
  <c r="L27" i="1"/>
  <c r="M27" i="1"/>
  <c r="E13" i="1"/>
  <c r="L13" i="1"/>
  <c r="M13" i="1"/>
  <c r="E8" i="1"/>
  <c r="K8" i="1" s="1"/>
  <c r="L8" i="1"/>
  <c r="M8" i="1"/>
  <c r="E14" i="1"/>
  <c r="K14" i="1" s="1"/>
  <c r="L14" i="1"/>
  <c r="M14" i="1"/>
  <c r="E7" i="1"/>
  <c r="K7" i="1" s="1"/>
  <c r="L7" i="1"/>
  <c r="M7" i="1"/>
  <c r="E24" i="1"/>
  <c r="K24" i="1" s="1"/>
  <c r="L24" i="1"/>
  <c r="M24" i="1"/>
  <c r="E22" i="1"/>
  <c r="K22" i="1" s="1"/>
  <c r="L22" i="1"/>
  <c r="M22" i="1"/>
  <c r="E10" i="1"/>
  <c r="K10" i="1" s="1"/>
  <c r="L10" i="1"/>
  <c r="M10" i="1"/>
  <c r="E25" i="1"/>
  <c r="K25" i="1" s="1"/>
  <c r="L25" i="1"/>
  <c r="M25" i="1"/>
  <c r="E26" i="1"/>
  <c r="K26" i="1" s="1"/>
  <c r="L26" i="1"/>
  <c r="M26" i="1"/>
  <c r="E18" i="1"/>
  <c r="K18" i="1" s="1"/>
  <c r="L18" i="1"/>
  <c r="M18" i="1"/>
  <c r="E30" i="1"/>
  <c r="K30" i="1" s="1"/>
  <c r="L30" i="1"/>
  <c r="M30" i="1"/>
  <c r="E34" i="1"/>
  <c r="L34" i="1"/>
  <c r="M34" i="1"/>
  <c r="E15" i="1"/>
  <c r="K15" i="1" s="1"/>
  <c r="L15" i="1"/>
  <c r="M15" i="1"/>
  <c r="E20" i="1"/>
  <c r="K20" i="1" s="1"/>
  <c r="L20" i="1"/>
  <c r="M20" i="1"/>
  <c r="E44" i="1"/>
  <c r="K43" i="1" s="1"/>
  <c r="L44" i="1"/>
  <c r="M44" i="1"/>
  <c r="E28" i="1"/>
  <c r="K28" i="1" s="1"/>
  <c r="L28" i="1"/>
  <c r="M28" i="1"/>
  <c r="E17" i="1"/>
  <c r="K17" i="1" s="1"/>
  <c r="L17" i="1"/>
  <c r="M17" i="1"/>
  <c r="E21" i="1"/>
  <c r="K21" i="1" s="1"/>
  <c r="L21" i="1"/>
  <c r="M21" i="1"/>
  <c r="E11" i="1"/>
  <c r="K9" i="1" s="1"/>
  <c r="L11" i="1"/>
  <c r="M11" i="1"/>
  <c r="E19" i="1"/>
  <c r="K19" i="1" s="1"/>
  <c r="L19" i="1"/>
  <c r="M19" i="1"/>
  <c r="E33" i="1"/>
  <c r="L33" i="1"/>
  <c r="M33" i="1"/>
  <c r="E16" i="1"/>
  <c r="K16" i="1" s="1"/>
  <c r="L16" i="1"/>
  <c r="M16" i="1"/>
  <c r="E32" i="1"/>
  <c r="K32" i="1" s="1"/>
  <c r="L32" i="1"/>
  <c r="M32" i="1"/>
  <c r="E35" i="1"/>
  <c r="L35" i="1"/>
  <c r="M35" i="1"/>
  <c r="E31" i="1"/>
  <c r="L31" i="1"/>
  <c r="M31" i="1"/>
  <c r="E45" i="1"/>
  <c r="L45" i="1"/>
  <c r="M45" i="1"/>
  <c r="E23" i="1"/>
  <c r="L23" i="1"/>
  <c r="M23" i="1"/>
  <c r="E38" i="1"/>
  <c r="K38" i="1" s="1"/>
  <c r="L38" i="1"/>
  <c r="M38" i="1"/>
  <c r="E29" i="1"/>
  <c r="L29" i="1"/>
  <c r="M29" i="1"/>
  <c r="E39" i="1"/>
  <c r="L39" i="1"/>
  <c r="M39" i="1"/>
  <c r="E36" i="1"/>
  <c r="K45" i="1" s="1"/>
  <c r="L36" i="1"/>
  <c r="M36" i="1"/>
  <c r="E46" i="1"/>
  <c r="K46" i="1" s="1"/>
  <c r="L46" i="1"/>
  <c r="M46" i="1"/>
  <c r="E42" i="1"/>
  <c r="K42" i="1" s="1"/>
  <c r="L42" i="1"/>
  <c r="M42" i="1"/>
  <c r="E37" i="1"/>
  <c r="K39" i="1" s="1"/>
  <c r="L37" i="1"/>
  <c r="M37" i="1"/>
  <c r="E41" i="1"/>
  <c r="K35" i="1" s="1"/>
  <c r="L41" i="1"/>
  <c r="E40" i="1"/>
  <c r="K41" i="1" s="1"/>
  <c r="L40" i="1"/>
  <c r="E12" i="1"/>
  <c r="K13" i="1" s="1"/>
  <c r="L12" i="1"/>
  <c r="M12" i="1"/>
  <c r="E43" i="1"/>
  <c r="L43" i="1"/>
  <c r="M43" i="1"/>
  <c r="C47" i="1"/>
  <c r="D47" i="1"/>
  <c r="L48" i="1"/>
  <c r="L57" i="1"/>
  <c r="L58" i="1"/>
  <c r="M58" i="1"/>
  <c r="L59" i="1"/>
  <c r="M59" i="1"/>
  <c r="L61" i="1"/>
  <c r="M61" i="1"/>
  <c r="L64" i="1"/>
  <c r="M64" i="1"/>
  <c r="L67" i="1"/>
  <c r="M67" i="1"/>
  <c r="L86" i="1"/>
  <c r="M86" i="1"/>
  <c r="L66" i="1"/>
  <c r="M66" i="1"/>
  <c r="L77" i="1"/>
  <c r="M77" i="1"/>
  <c r="K65" i="1"/>
  <c r="L65" i="1"/>
  <c r="M65" i="1"/>
  <c r="L74" i="1"/>
  <c r="M74" i="1"/>
  <c r="L63" i="1"/>
  <c r="M63" i="1"/>
  <c r="L72" i="1"/>
  <c r="M72" i="1"/>
  <c r="L68" i="1"/>
  <c r="M68" i="1"/>
  <c r="L71" i="1"/>
  <c r="M71" i="1"/>
  <c r="L84" i="1"/>
  <c r="M84" i="1"/>
  <c r="L79" i="1"/>
  <c r="M79" i="1"/>
  <c r="L82" i="1"/>
  <c r="M82" i="1"/>
  <c r="L73" i="1"/>
  <c r="M73" i="1"/>
  <c r="L83" i="1"/>
  <c r="M83" i="1"/>
  <c r="L69" i="1"/>
  <c r="M69" i="1"/>
  <c r="L78" i="1"/>
  <c r="L80" i="1"/>
  <c r="M80" i="1"/>
  <c r="L70" i="1"/>
  <c r="M70" i="1"/>
  <c r="L89" i="1"/>
  <c r="M89" i="1"/>
  <c r="L81" i="1"/>
  <c r="M81" i="1"/>
  <c r="L75" i="1"/>
  <c r="M75" i="1"/>
  <c r="L88" i="1"/>
  <c r="L76" i="1"/>
  <c r="M76" i="1"/>
  <c r="L85" i="1"/>
  <c r="L90" i="1"/>
  <c r="M90" i="1"/>
  <c r="L62" i="1"/>
  <c r="L91" i="1"/>
  <c r="E102" i="1"/>
  <c r="K102" i="1" s="1"/>
  <c r="L102" i="1"/>
  <c r="M102" i="1"/>
  <c r="E104" i="1"/>
  <c r="K104" i="1" s="1"/>
  <c r="L104" i="1"/>
  <c r="M104" i="1"/>
  <c r="L106" i="1"/>
  <c r="E109" i="1"/>
  <c r="K109" i="1" s="1"/>
  <c r="L109" i="1"/>
  <c r="M109" i="1"/>
  <c r="L107" i="1"/>
  <c r="L108" i="1"/>
  <c r="E103" i="1"/>
  <c r="K103" i="1" s="1"/>
  <c r="L103" i="1"/>
  <c r="M103" i="1"/>
  <c r="E105" i="1"/>
  <c r="K105" i="1" s="1"/>
  <c r="L105" i="1"/>
  <c r="E110" i="1"/>
  <c r="K110" i="1" s="1"/>
  <c r="L110" i="1"/>
  <c r="M110" i="1"/>
  <c r="C111" i="1"/>
  <c r="D111" i="1"/>
  <c r="L112" i="1"/>
  <c r="E117" i="1"/>
  <c r="K117" i="1" s="1"/>
  <c r="L117" i="1"/>
  <c r="M117" i="1"/>
  <c r="M120" i="1"/>
  <c r="M118" i="1"/>
  <c r="M119" i="1"/>
  <c r="M121" i="1"/>
  <c r="M122" i="1"/>
  <c r="M124" i="1"/>
  <c r="M125" i="1"/>
  <c r="E121" i="1"/>
  <c r="K121" i="1" s="1"/>
  <c r="L121" i="1"/>
  <c r="E120" i="1"/>
  <c r="K120" i="1" s="1"/>
  <c r="L120" i="1"/>
  <c r="E124" i="1"/>
  <c r="K124" i="1" s="1"/>
  <c r="L124" i="1"/>
  <c r="E118" i="1"/>
  <c r="K118" i="1" s="1"/>
  <c r="L118" i="1"/>
  <c r="E119" i="1"/>
  <c r="K119" i="1" s="1"/>
  <c r="L119" i="1"/>
  <c r="E122" i="1"/>
  <c r="K122" i="1" s="1"/>
  <c r="L122" i="1"/>
  <c r="E125" i="1"/>
  <c r="K125" i="1" s="1"/>
  <c r="L125" i="1"/>
  <c r="C126" i="1"/>
  <c r="D126" i="1"/>
  <c r="E138" i="1"/>
  <c r="K138" i="1" s="1"/>
  <c r="L138" i="1"/>
  <c r="E134" i="1"/>
  <c r="K134" i="1" s="1"/>
  <c r="L134" i="1"/>
  <c r="M134" i="1"/>
  <c r="E133" i="1"/>
  <c r="K133" i="1" s="1"/>
  <c r="L133" i="1"/>
  <c r="M133" i="1"/>
  <c r="E137" i="1"/>
  <c r="K137" i="1" s="1"/>
  <c r="L137" i="1"/>
  <c r="M137" i="1"/>
  <c r="E135" i="1"/>
  <c r="K135" i="1" s="1"/>
  <c r="L135" i="1"/>
  <c r="M135" i="1"/>
  <c r="E139" i="1"/>
  <c r="K139" i="1" s="1"/>
  <c r="L139" i="1"/>
  <c r="M139" i="1"/>
  <c r="E136" i="1"/>
  <c r="K136" i="1" s="1"/>
  <c r="L136" i="1"/>
  <c r="M136" i="1"/>
  <c r="E140" i="1"/>
  <c r="K140" i="1" s="1"/>
  <c r="L140" i="1"/>
  <c r="E142" i="1"/>
  <c r="K142" i="1" s="1"/>
  <c r="L142" i="1"/>
  <c r="M142" i="1"/>
  <c r="E141" i="1"/>
  <c r="K141" i="1" s="1"/>
  <c r="L141" i="1"/>
  <c r="M141" i="1"/>
  <c r="M143" i="1"/>
  <c r="E143" i="1"/>
  <c r="K143" i="1" s="1"/>
  <c r="L143" i="1"/>
  <c r="C144" i="1"/>
  <c r="D144" i="1"/>
  <c r="L151" i="1"/>
  <c r="M151" i="1"/>
  <c r="M152" i="1"/>
  <c r="M155" i="1" s="1"/>
  <c r="L152" i="1"/>
  <c r="L161" i="1"/>
  <c r="M161" i="1"/>
  <c r="M165" i="1"/>
  <c r="L162" i="1"/>
  <c r="M162" i="1"/>
  <c r="L165" i="1"/>
  <c r="L164" i="1"/>
  <c r="M164" i="1"/>
  <c r="L163" i="1"/>
  <c r="M163" i="1"/>
  <c r="C166" i="1"/>
  <c r="D166" i="1"/>
  <c r="L167" i="1"/>
  <c r="M48" i="1" l="1"/>
  <c r="K27" i="1"/>
  <c r="K34" i="1"/>
  <c r="E154" i="1"/>
  <c r="K155" i="1" s="1"/>
  <c r="M167" i="1"/>
  <c r="E166" i="1"/>
  <c r="K167" i="1" s="1"/>
  <c r="M145" i="1"/>
  <c r="E144" i="1"/>
  <c r="K145" i="1" s="1"/>
  <c r="M127" i="1"/>
  <c r="L127" i="1"/>
  <c r="E126" i="1"/>
  <c r="K127" i="1" s="1"/>
  <c r="M112" i="1"/>
  <c r="E111" i="1"/>
  <c r="K112" i="1" s="1"/>
  <c r="L93" i="1"/>
  <c r="K29" i="1"/>
  <c r="K31" i="1"/>
  <c r="K12" i="1"/>
  <c r="K11" i="1"/>
  <c r="K40" i="1"/>
  <c r="K37" i="1"/>
  <c r="K44" i="1"/>
  <c r="K36" i="1"/>
  <c r="K33" i="1"/>
  <c r="K23" i="1"/>
  <c r="M93" i="1"/>
  <c r="E92" i="1"/>
  <c r="K93" i="1" s="1"/>
  <c r="E47" i="1"/>
  <c r="K48" i="1" s="1"/>
</calcChain>
</file>

<file path=xl/sharedStrings.xml><?xml version="1.0" encoding="utf-8"?>
<sst xmlns="http://schemas.openxmlformats.org/spreadsheetml/2006/main" count="259" uniqueCount="157">
  <si>
    <t>№ п/п</t>
  </si>
  <si>
    <t>Установа/Будівля</t>
  </si>
  <si>
    <t>Кількість відвідувачів у роб. час, осіб</t>
  </si>
  <si>
    <t>Опалювальна площа із врахуванням висоти, м2</t>
  </si>
  <si>
    <t>Вартість спожитих енергоресурсів, грн</t>
  </si>
  <si>
    <t>Розподіл нарахувань по видах енергоресурсів, грн.</t>
  </si>
  <si>
    <t>Питомий обсяг нарахувань, грн./м2</t>
  </si>
  <si>
    <t>Електроенергія</t>
  </si>
  <si>
    <t>Теплова енергія</t>
  </si>
  <si>
    <t>Газ</t>
  </si>
  <si>
    <t>Холодна вода</t>
  </si>
  <si>
    <t>Гаряча вода</t>
  </si>
  <si>
    <t>Всіх енергоресурсів</t>
  </si>
  <si>
    <t>Електроенергії</t>
  </si>
  <si>
    <t>Теплової енергії</t>
  </si>
  <si>
    <t>ДОШКІЛЬНІ НАВЧАЛЬНІ ЗАКЛАДИ</t>
  </si>
  <si>
    <t>ДНЗ № 07</t>
  </si>
  <si>
    <t>ДНЗ № 11</t>
  </si>
  <si>
    <t>ДНЗ № 13</t>
  </si>
  <si>
    <t>ДНЗ № 04</t>
  </si>
  <si>
    <t>ДНЗ № 30</t>
  </si>
  <si>
    <t>ДНЗ № 15</t>
  </si>
  <si>
    <t>ДНЗ № 31</t>
  </si>
  <si>
    <t>ДНЗ № 01</t>
  </si>
  <si>
    <t>ДНЗ № 38</t>
  </si>
  <si>
    <t>ДНЗ № 09</t>
  </si>
  <si>
    <t>ДНЗ № 27</t>
  </si>
  <si>
    <t>ДНЗ № 20</t>
  </si>
  <si>
    <t>ДНЗ № 06</t>
  </si>
  <si>
    <t>ДНЗ № 21</t>
  </si>
  <si>
    <t>ДНЗ № 23</t>
  </si>
  <si>
    <t>ДНЗ № 26</t>
  </si>
  <si>
    <t>ДНЗ № 10</t>
  </si>
  <si>
    <t>ДНЗ № 34</t>
  </si>
  <si>
    <t>ДНЗ № 37</t>
  </si>
  <si>
    <t>ДНЗ № 17</t>
  </si>
  <si>
    <t>ДНЗ № 03</t>
  </si>
  <si>
    <t>ДНЗ № 32</t>
  </si>
  <si>
    <t>ДНЗ № 33</t>
  </si>
  <si>
    <t>ДНЗ № 14</t>
  </si>
  <si>
    <t>ДНЗ № 05</t>
  </si>
  <si>
    <t>ДНЗ № 28</t>
  </si>
  <si>
    <t>ДНЗ № 24</t>
  </si>
  <si>
    <t>ДНЗ № 29</t>
  </si>
  <si>
    <t>ДНЗ № 02</t>
  </si>
  <si>
    <t>ДНЗ № 22</t>
  </si>
  <si>
    <t>ДНЗ № 35</t>
  </si>
  <si>
    <t>ДНЗ № 08</t>
  </si>
  <si>
    <t>ДНЗ № 16</t>
  </si>
  <si>
    <t>ДНЗ № 25</t>
  </si>
  <si>
    <t>ДНЗ № 39</t>
  </si>
  <si>
    <t>ДНЗ № 18</t>
  </si>
  <si>
    <t>ДНЗ № 19</t>
  </si>
  <si>
    <t>ДНЗ № 12</t>
  </si>
  <si>
    <t>РАЗОМ по ДНЗ</t>
  </si>
  <si>
    <t>ШКОЛИ ТА ПОЗАШКІЛЬНІ УСТАНОВИ</t>
  </si>
  <si>
    <t>ЗОШ № 16</t>
  </si>
  <si>
    <t>ЗОШ № 2</t>
  </si>
  <si>
    <t>НВК № 10</t>
  </si>
  <si>
    <t>Вечірня школа</t>
  </si>
  <si>
    <t>ЗОШ № 15</t>
  </si>
  <si>
    <t>ЗОШ № 17</t>
  </si>
  <si>
    <t>ЗОШ № 13</t>
  </si>
  <si>
    <t>Гімназія № 21</t>
  </si>
  <si>
    <t>НВК № 26</t>
  </si>
  <si>
    <t>ЗОШ № 20</t>
  </si>
  <si>
    <t>ПУМ</t>
  </si>
  <si>
    <t>НВК № 22</t>
  </si>
  <si>
    <t>ЗОШ № 19</t>
  </si>
  <si>
    <t>ЗОШ № 5</t>
  </si>
  <si>
    <t>НРЦ</t>
  </si>
  <si>
    <t>ЗОШ № 3</t>
  </si>
  <si>
    <t>Гімназія № 18</t>
  </si>
  <si>
    <t>Гімназія № 4</t>
  </si>
  <si>
    <t>НВК № 9</t>
  </si>
  <si>
    <t>МНВК</t>
  </si>
  <si>
    <t>НВК № 7</t>
  </si>
  <si>
    <t>ЗОШ № 23</t>
  </si>
  <si>
    <t>ЗОШ № 1</t>
  </si>
  <si>
    <t>ЗОШ № 25</t>
  </si>
  <si>
    <t>ЗОШ № 12</t>
  </si>
  <si>
    <t>НВК № 24</t>
  </si>
  <si>
    <t>РАЗОМ по ЗОШ</t>
  </si>
  <si>
    <t>РАЗОМ по охороні здоров'я</t>
  </si>
  <si>
    <t>Художня школа</t>
  </si>
  <si>
    <t>Клуб № 2</t>
  </si>
  <si>
    <t>Музична школа № 1</t>
  </si>
  <si>
    <t>Музична школа № 3</t>
  </si>
  <si>
    <t>Музична школа № 2</t>
  </si>
  <si>
    <t>БК "Вересневе"</t>
  </si>
  <si>
    <t>РАЗОМ по культурі</t>
  </si>
  <si>
    <t>ДНЗ № 40</t>
  </si>
  <si>
    <t xml:space="preserve">ДЮСШ № 2 </t>
  </si>
  <si>
    <t>ЛЦПМСД №1</t>
  </si>
  <si>
    <t>ЛЦПМСД №2</t>
  </si>
  <si>
    <t>ЛЦПМСД</t>
  </si>
  <si>
    <t xml:space="preserve">Центральна бухг. упр.освіти </t>
  </si>
  <si>
    <t>РАЗОМ по спорту</t>
  </si>
  <si>
    <t>УОЗ (Волі, 1а; Відродження 2)</t>
  </si>
  <si>
    <t>Поліклініка стоматологічна</t>
  </si>
  <si>
    <t>ЛМКЛ (клінічна лікарня)</t>
  </si>
  <si>
    <t>ЛКПБ (пологовий будинок)</t>
  </si>
  <si>
    <t>КЗ "Палац культури міста Луцька"</t>
  </si>
  <si>
    <t xml:space="preserve">                                                                                                                                         ВИКОНАВЧИЙ КОМІТЕТ ЛУЦЬКОЇ МІСЬКОЇ РАДИ</t>
  </si>
  <si>
    <t>Департамент ЖКГ</t>
  </si>
  <si>
    <t>Департамент соціальної політики ЛМР</t>
  </si>
  <si>
    <t>Терцентр по обслуговуванню ОНГ</t>
  </si>
  <si>
    <t>РАЗОМ по ЛМР</t>
  </si>
  <si>
    <t>Бібліотека №3</t>
  </si>
  <si>
    <t>Бібліотека №10</t>
  </si>
  <si>
    <t>ЗОШ № 11</t>
  </si>
  <si>
    <t>ДНЗ № 41</t>
  </si>
  <si>
    <t>Будинок вчителя</t>
  </si>
  <si>
    <t>ЗАКЛАДИ ДЕПАРТАМЕНТУ СІМ'Ї, МОЛОДІ ТА СПОРТУ</t>
  </si>
  <si>
    <t>ЗАКЛАДИ ДЕПАРТАМЕНТУ КУЛЬТУРИ</t>
  </si>
  <si>
    <t>ЗАКЛАДИ УПРАВЛІННЯ ОХОРОНИ ЗДОРОВ'Я</t>
  </si>
  <si>
    <t>ЛМР, Б. Хмельницького, 21</t>
  </si>
  <si>
    <t>ЛМР, Б. Хмельницького, 19</t>
  </si>
  <si>
    <t>РАГС, пр-т. Соборності, 18</t>
  </si>
  <si>
    <t>ЦБС</t>
  </si>
  <si>
    <t>Білий м'яч</t>
  </si>
  <si>
    <t>ЛВПТУ будівництва та архітектури</t>
  </si>
  <si>
    <t>ДПТНЗ Луцьке вище професійне училище</t>
  </si>
  <si>
    <t>РАЗОМ по птнз</t>
  </si>
  <si>
    <t xml:space="preserve">Автогосподарство </t>
  </si>
  <si>
    <t>ЛМР, Б. Хмельницького, 17</t>
  </si>
  <si>
    <t>ЛЦПМСД №3</t>
  </si>
  <si>
    <t>Поліклініка дитяча</t>
  </si>
  <si>
    <t>Волинський коледж НУХТ</t>
  </si>
  <si>
    <t>ДЮСШОР (плавання)</t>
  </si>
  <si>
    <t>Технічний коледж ЛНТУ</t>
  </si>
  <si>
    <t>ЛЦ професійно-технічної освіти</t>
  </si>
  <si>
    <t>ЦНАП</t>
  </si>
  <si>
    <t>Відділ з енергозбереження департаменту економічної політики  777 934</t>
  </si>
  <si>
    <t>ПРОФЕСІЙНО-ТЕХНІЧНІ НАВЧАЛЬНІ ЗАКЛАДИ</t>
  </si>
  <si>
    <t>БК "Теремно"</t>
  </si>
  <si>
    <t>СЕРЕДНЄ по ДНЗ</t>
  </si>
  <si>
    <t>СЕРЕДНЄ по ЗОШ</t>
  </si>
  <si>
    <t>СЕРЕДНЄ по ЛМР</t>
  </si>
  <si>
    <t>СЕРЕДНЄ по охороні здоров'я</t>
  </si>
  <si>
    <t>СЕРЕДНЄ по культурі</t>
  </si>
  <si>
    <t>СЕРЕДНЄ по спорту</t>
  </si>
  <si>
    <t>СЕРЕДНЄ по птнз</t>
  </si>
  <si>
    <t>Методкабінет*</t>
  </si>
  <si>
    <t>*  Опалення здійснюється котельною ЗОШ №1</t>
  </si>
  <si>
    <t>Луцький ліцей ЛМР у Волинській області</t>
  </si>
  <si>
    <t>Гімназія № 14**</t>
  </si>
  <si>
    <t>**</t>
  </si>
  <si>
    <t>Є однією юридичною установою з дошкільним навчальним закладом</t>
  </si>
  <si>
    <t>Луцький Ліцей № 27</t>
  </si>
  <si>
    <t>ДЮСШ № 3</t>
  </si>
  <si>
    <t>КДЮСШ № 1</t>
  </si>
  <si>
    <t>Динаміка споживання електроенергії до аналогічного періоду минулого року в нат. одиницях, %</t>
  </si>
  <si>
    <t>Динаміка споживання теплоенергії до аналогічного періоду минулого року в нат. одиницях, %</t>
  </si>
  <si>
    <t>опалення здійснюється газовим котлом</t>
  </si>
  <si>
    <t>опалення здійснюється електричним котлом у зош №12</t>
  </si>
  <si>
    <t>Обсяг та структура нарахувань за енергоресурси, спожиті будівлями за січень-грудень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</si>
</sst>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sz val="6"/>
      <name val="Arial Cyr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6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6"/>
      <color indexed="10"/>
      <name val="Arial"/>
      <family val="2"/>
      <charset val="204"/>
    </font>
    <font>
      <b/>
      <sz val="10"/>
      <color indexed="10"/>
      <name val="Arial Cyr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6"/>
      <color indexed="10"/>
      <name val="Arial Cyr"/>
      <charset val="204"/>
    </font>
    <font>
      <i/>
      <sz val="10"/>
      <color indexed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i/>
      <sz val="10"/>
      <color rgb="FFFF000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9">
    <xf numFmtId="0" fontId="0" fillId="0" borderId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8" fillId="29" borderId="0" applyNumberFormat="0" applyBorder="0" applyAlignment="0" applyProtection="0"/>
    <xf numFmtId="0" fontId="39" fillId="30" borderId="8" applyNumberFormat="0" applyAlignment="0" applyProtection="0"/>
    <xf numFmtId="0" fontId="40" fillId="31" borderId="9" applyNumberFormat="0" applyAlignment="0" applyProtection="0"/>
    <xf numFmtId="0" fontId="41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33" borderId="8" applyNumberFormat="0" applyAlignment="0" applyProtection="0"/>
    <xf numFmtId="0" fontId="47" fillId="0" borderId="13" applyNumberFormat="0" applyFill="0" applyAlignment="0" applyProtection="0"/>
    <xf numFmtId="0" fontId="48" fillId="34" borderId="0" applyNumberFormat="0" applyBorder="0" applyAlignment="0" applyProtection="0"/>
    <xf numFmtId="0" fontId="49" fillId="30" borderId="15" applyNumberFormat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 applyNumberFormat="0" applyFill="0" applyBorder="0" applyAlignment="0" applyProtection="0"/>
    <xf numFmtId="0" fontId="48" fillId="34" borderId="0" applyNumberFormat="0" applyBorder="0" applyAlignment="0" applyProtection="0"/>
    <xf numFmtId="0" fontId="31" fillId="35" borderId="14" applyNumberFormat="0" applyFont="0" applyAlignment="0" applyProtection="0"/>
    <xf numFmtId="0" fontId="14" fillId="35" borderId="14" applyNumberFormat="0" applyFont="0" applyAlignment="0" applyProtection="0"/>
    <xf numFmtId="0" fontId="13" fillId="35" borderId="14" applyNumberFormat="0" applyFont="0" applyAlignment="0" applyProtection="0"/>
    <xf numFmtId="0" fontId="12" fillId="35" borderId="14" applyNumberFormat="0" applyFont="0" applyAlignment="0" applyProtection="0"/>
    <xf numFmtId="0" fontId="11" fillId="35" borderId="14" applyNumberFormat="0" applyFont="0" applyAlignment="0" applyProtection="0"/>
    <xf numFmtId="0" fontId="10" fillId="35" borderId="14" applyNumberFormat="0" applyFont="0" applyAlignment="0" applyProtection="0"/>
    <xf numFmtId="0" fontId="9" fillId="0" borderId="0"/>
    <xf numFmtId="0" fontId="9" fillId="35" borderId="14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8" fillId="35" borderId="14" applyNumberFormat="0" applyFont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22" borderId="0" applyNumberFormat="0" applyBorder="0" applyAlignment="0" applyProtection="0"/>
    <xf numFmtId="0" fontId="56" fillId="0" borderId="0" applyNumberFormat="0" applyFill="0" applyBorder="0" applyAlignment="0" applyProtection="0"/>
    <xf numFmtId="0" fontId="7" fillId="0" borderId="0"/>
    <xf numFmtId="0" fontId="7" fillId="35" borderId="14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35" borderId="14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22" borderId="0" applyNumberFormat="0" applyBorder="0" applyAlignment="0" applyProtection="0"/>
    <xf numFmtId="0" fontId="5" fillId="0" borderId="0"/>
    <xf numFmtId="0" fontId="5" fillId="35" borderId="14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22" borderId="0" applyNumberFormat="0" applyBorder="0" applyAlignment="0" applyProtection="0"/>
    <xf numFmtId="0" fontId="4" fillId="0" borderId="0"/>
    <xf numFmtId="0" fontId="4" fillId="35" borderId="14" applyNumberFormat="0" applyFont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3" fillId="0" borderId="0"/>
    <xf numFmtId="0" fontId="3" fillId="35" borderId="14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2" borderId="0" applyNumberFormat="0" applyBorder="0" applyAlignment="0" applyProtection="0"/>
    <xf numFmtId="0" fontId="2" fillId="0" borderId="0"/>
    <xf numFmtId="0" fontId="2" fillId="35" borderId="14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22" borderId="0" applyNumberFormat="0" applyBorder="0" applyAlignment="0" applyProtection="0"/>
    <xf numFmtId="0" fontId="1" fillId="0" borderId="0"/>
    <xf numFmtId="0" fontId="1" fillId="35" borderId="14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</cellStyleXfs>
  <cellXfs count="100">
    <xf numFmtId="0" fontId="0" fillId="0" borderId="0" xfId="0"/>
    <xf numFmtId="0" fontId="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3" fontId="23" fillId="0" borderId="1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3" fontId="17" fillId="0" borderId="1" xfId="0" applyNumberFormat="1" applyFont="1" applyFill="1" applyBorder="1" applyAlignment="1" applyProtection="1">
      <alignment horizontal="center" vertical="top" wrapText="1"/>
    </xf>
    <xf numFmtId="3" fontId="24" fillId="0" borderId="1" xfId="0" applyNumberFormat="1" applyFont="1" applyFill="1" applyBorder="1" applyAlignment="1" applyProtection="1">
      <alignment horizontal="center" vertical="top" wrapText="1"/>
    </xf>
    <xf numFmtId="3" fontId="16" fillId="0" borderId="1" xfId="0" applyNumberFormat="1" applyFont="1" applyFill="1" applyBorder="1" applyAlignment="1" applyProtection="1">
      <alignment horizontal="left" vertical="top" wrapText="1"/>
    </xf>
    <xf numFmtId="3" fontId="17" fillId="0" borderId="0" xfId="0" applyNumberFormat="1" applyFont="1" applyFill="1" applyBorder="1" applyAlignment="1" applyProtection="1">
      <alignment horizontal="center" vertical="top" wrapText="1"/>
    </xf>
    <xf numFmtId="3" fontId="24" fillId="0" borderId="0" xfId="0" applyNumberFormat="1" applyFont="1" applyFill="1" applyBorder="1" applyAlignment="1" applyProtection="1">
      <alignment horizontal="center" vertical="top" wrapText="1"/>
    </xf>
    <xf numFmtId="3" fontId="24" fillId="0" borderId="0" xfId="0" applyNumberFormat="1" applyFont="1" applyFill="1" applyBorder="1" applyAlignment="1" applyProtection="1">
      <alignment horizontal="right" vertical="top" wrapText="1"/>
    </xf>
    <xf numFmtId="3" fontId="16" fillId="0" borderId="0" xfId="0" applyNumberFormat="1" applyFont="1" applyFill="1" applyBorder="1" applyAlignment="1" applyProtection="1">
      <alignment horizontal="left" vertical="top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/>
    </xf>
    <xf numFmtId="3" fontId="20" fillId="0" borderId="1" xfId="0" applyNumberFormat="1" applyFont="1" applyFill="1" applyBorder="1" applyAlignment="1" applyProtection="1">
      <alignment horizontal="center" vertical="center" wrapText="1" readingOrder="1"/>
    </xf>
    <xf numFmtId="0" fontId="26" fillId="0" borderId="1" xfId="0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left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" fontId="15" fillId="0" borderId="1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 applyProtection="1">
      <alignment horizontal="left" vertical="top" wrapText="1"/>
      <protection locked="0"/>
    </xf>
    <xf numFmtId="3" fontId="26" fillId="0" borderId="1" xfId="0" applyNumberFormat="1" applyFont="1" applyFill="1" applyBorder="1" applyAlignment="1" applyProtection="1">
      <alignment horizontal="center" vertical="top"/>
      <protection locked="0"/>
    </xf>
    <xf numFmtId="3" fontId="27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25" fillId="0" borderId="4" xfId="0" applyNumberFormat="1" applyFont="1" applyFill="1" applyBorder="1" applyAlignment="1">
      <alignment horizontal="center"/>
    </xf>
    <xf numFmtId="3" fontId="32" fillId="0" borderId="1" xfId="0" applyNumberFormat="1" applyFont="1" applyFill="1" applyBorder="1" applyAlignment="1" applyProtection="1">
      <alignment horizontal="center" vertical="center" wrapText="1"/>
    </xf>
    <xf numFmtId="3" fontId="32" fillId="0" borderId="4" xfId="0" applyNumberFormat="1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3" fontId="35" fillId="0" borderId="1" xfId="0" applyNumberFormat="1" applyFont="1" applyFill="1" applyBorder="1" applyAlignment="1">
      <alignment horizontal="center"/>
    </xf>
    <xf numFmtId="3" fontId="24" fillId="0" borderId="5" xfId="0" applyNumberFormat="1" applyFont="1" applyFill="1" applyBorder="1" applyAlignment="1" applyProtection="1">
      <alignment horizontal="center" vertical="top" wrapText="1"/>
    </xf>
    <xf numFmtId="3" fontId="24" fillId="0" borderId="3" xfId="0" applyNumberFormat="1" applyFont="1" applyFill="1" applyBorder="1" applyAlignment="1" applyProtection="1">
      <alignment horizontal="center" vertical="top" wrapText="1"/>
    </xf>
    <xf numFmtId="3" fontId="25" fillId="0" borderId="5" xfId="0" applyNumberFormat="1" applyFont="1" applyFill="1" applyBorder="1" applyAlignment="1">
      <alignment horizontal="center"/>
    </xf>
    <xf numFmtId="3" fontId="53" fillId="0" borderId="1" xfId="0" applyNumberFormat="1" applyFont="1" applyFill="1" applyBorder="1" applyAlignment="1" applyProtection="1">
      <alignment horizontal="center" vertical="center" wrapText="1"/>
    </xf>
    <xf numFmtId="3" fontId="54" fillId="0" borderId="1" xfId="0" applyNumberFormat="1" applyFont="1" applyFill="1" applyBorder="1" applyAlignment="1">
      <alignment horizontal="center"/>
    </xf>
    <xf numFmtId="3" fontId="5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34" fillId="37" borderId="1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center" vertical="center" wrapText="1"/>
    </xf>
    <xf numFmtId="4" fontId="55" fillId="0" borderId="1" xfId="269" applyNumberFormat="1" applyFont="1" applyFill="1" applyBorder="1" applyAlignment="1" applyProtection="1">
      <alignment horizontal="right" wrapText="1"/>
    </xf>
    <xf numFmtId="4" fontId="20" fillId="36" borderId="1" xfId="0" applyNumberFormat="1" applyFont="1" applyFill="1" applyBorder="1" applyAlignment="1" applyProtection="1">
      <alignment horizontal="center" wrapText="1"/>
    </xf>
    <xf numFmtId="4" fontId="20" fillId="3" borderId="1" xfId="0" applyNumberFormat="1" applyFont="1" applyFill="1" applyBorder="1" applyAlignment="1" applyProtection="1">
      <alignment horizontal="center" wrapText="1"/>
    </xf>
    <xf numFmtId="0" fontId="18" fillId="37" borderId="1" xfId="0" applyFont="1" applyFill="1" applyBorder="1" applyAlignment="1">
      <alignment horizontal="center" vertical="center" wrapText="1"/>
    </xf>
    <xf numFmtId="0" fontId="0" fillId="36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7" fillId="0" borderId="7" xfId="0" applyNumberFormat="1" applyFont="1" applyFill="1" applyBorder="1" applyAlignment="1" applyProtection="1">
      <alignment horizontal="center" vertical="top" wrapText="1"/>
    </xf>
    <xf numFmtId="0" fontId="17" fillId="0" borderId="4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</cellXfs>
  <cellStyles count="329">
    <cellStyle name="20% – колірна тема 1" xfId="1" builtinId="30" customBuiltin="1"/>
    <cellStyle name="20% – колірна тема 1 10" xfId="211" xr:uid="{B8EAF37B-5D17-446F-B9E0-859B5EDC201C}"/>
    <cellStyle name="20% – колірна тема 1 11" xfId="231" xr:uid="{22C8D1BB-0BA7-4497-93BC-5C283C847927}"/>
    <cellStyle name="20% – колірна тема 1 12" xfId="251" xr:uid="{20730B3F-8818-4CBD-9AAB-36DFD3E68C2E}"/>
    <cellStyle name="20% – колірна тема 1 13" xfId="271" xr:uid="{BB1D5F25-B103-49AD-B6C7-80AD776B3FB0}"/>
    <cellStyle name="20% – колірна тема 1 14" xfId="291" xr:uid="{0F74EBCD-CC1F-453A-BC36-2A3B784D1727}"/>
    <cellStyle name="20% – колірна тема 1 15" xfId="311" xr:uid="{0B6A2E20-2F2F-4920-925A-00F46BAAB28A}"/>
    <cellStyle name="20% – колірна тема 1 2" xfId="7" xr:uid="{00000000-0005-0000-0000-000006000000}"/>
    <cellStyle name="20% – колірна тема 1 3" xfId="8" xr:uid="{00000000-0005-0000-0000-000007000000}"/>
    <cellStyle name="20% – колірна тема 1 4" xfId="9" xr:uid="{00000000-0005-0000-0000-000008000000}"/>
    <cellStyle name="20% – колірна тема 1 5" xfId="10" xr:uid="{00000000-0005-0000-0000-000009000000}"/>
    <cellStyle name="20% – колірна тема 1 6" xfId="11" xr:uid="{00000000-0005-0000-0000-00000A000000}"/>
    <cellStyle name="20% – колірна тема 1 7" xfId="149" xr:uid="{FF3E3CFC-039B-47ED-86B7-2E9621C7A017}"/>
    <cellStyle name="20% – колірна тема 1 8" xfId="170" xr:uid="{4BDB1DEE-3B67-4C52-BC09-F1A6374DB0BE}"/>
    <cellStyle name="20% – колірна тема 1 9" xfId="191" xr:uid="{920FA748-AAD3-47B9-BADC-59F69BC58EC2}"/>
    <cellStyle name="20% – колірна тема 2" xfId="2" builtinId="34" customBuiltin="1"/>
    <cellStyle name="20% – колірна тема 2 10" xfId="214" xr:uid="{8053BBCA-2C60-4576-A84D-F4623A7FA33B}"/>
    <cellStyle name="20% – колірна тема 2 11" xfId="234" xr:uid="{923FFE5D-971A-43AC-9279-C70A4EE6CA2E}"/>
    <cellStyle name="20% – колірна тема 2 12" xfId="254" xr:uid="{78DD2F8A-8AB2-4083-9CFE-583269AF4401}"/>
    <cellStyle name="20% – колірна тема 2 13" xfId="274" xr:uid="{7CE75E92-E66D-4211-9228-7330BAAE8721}"/>
    <cellStyle name="20% – колірна тема 2 14" xfId="294" xr:uid="{1D6CD5E1-1067-48FF-9C9B-878B46C9382C}"/>
    <cellStyle name="20% – колірна тема 2 15" xfId="314" xr:uid="{63513F69-74FD-49AF-A1DA-F319D81C5FD7}"/>
    <cellStyle name="20% – колірна тема 2 2" xfId="12" xr:uid="{00000000-0005-0000-0000-00000B000000}"/>
    <cellStyle name="20% – колірна тема 2 3" xfId="13" xr:uid="{00000000-0005-0000-0000-00000C000000}"/>
    <cellStyle name="20% – колірна тема 2 4" xfId="14" xr:uid="{00000000-0005-0000-0000-00000D000000}"/>
    <cellStyle name="20% – колірна тема 2 5" xfId="15" xr:uid="{00000000-0005-0000-0000-00000E000000}"/>
    <cellStyle name="20% – колірна тема 2 6" xfId="16" xr:uid="{00000000-0005-0000-0000-00000F000000}"/>
    <cellStyle name="20% – колірна тема 2 7" xfId="152" xr:uid="{22F13889-DA20-4CAB-B7BB-561C52EFE4C2}"/>
    <cellStyle name="20% – колірна тема 2 8" xfId="173" xr:uid="{F3F5DBBE-BA47-42EC-818D-E85CC4ED15B4}"/>
    <cellStyle name="20% – колірна тема 2 9" xfId="194" xr:uid="{007927F9-FE2C-4F22-892F-A1F19192F50D}"/>
    <cellStyle name="20% – колірна тема 3" xfId="3" builtinId="38" customBuiltin="1"/>
    <cellStyle name="20% – колірна тема 3 10" xfId="217" xr:uid="{53379124-694B-459C-BF20-23973CF833BA}"/>
    <cellStyle name="20% – колірна тема 3 11" xfId="237" xr:uid="{E45239DD-6B12-4ADD-AF89-6E4B55DF8FC1}"/>
    <cellStyle name="20% – колірна тема 3 12" xfId="257" xr:uid="{DC4FB690-8805-4665-9837-183EFFB09F4E}"/>
    <cellStyle name="20% – колірна тема 3 13" xfId="277" xr:uid="{08E0E2E7-6B09-4B0A-9393-B20E60E91D31}"/>
    <cellStyle name="20% – колірна тема 3 14" xfId="297" xr:uid="{79F7F1C6-633A-473D-B807-FAAB89110295}"/>
    <cellStyle name="20% – колірна тема 3 15" xfId="317" xr:uid="{2AC6E260-CBFA-4154-9E02-4941B65AB95C}"/>
    <cellStyle name="20% – колірна тема 3 2" xfId="17" xr:uid="{00000000-0005-0000-0000-000010000000}"/>
    <cellStyle name="20% – колірна тема 3 3" xfId="18" xr:uid="{00000000-0005-0000-0000-000011000000}"/>
    <cellStyle name="20% – колірна тема 3 4" xfId="19" xr:uid="{00000000-0005-0000-0000-000012000000}"/>
    <cellStyle name="20% – колірна тема 3 5" xfId="20" xr:uid="{00000000-0005-0000-0000-000013000000}"/>
    <cellStyle name="20% – колірна тема 3 6" xfId="21" xr:uid="{00000000-0005-0000-0000-000014000000}"/>
    <cellStyle name="20% – колірна тема 3 7" xfId="155" xr:uid="{80D7BA64-1640-41C5-A07B-2188B2B07751}"/>
    <cellStyle name="20% – колірна тема 3 8" xfId="176" xr:uid="{30CCD559-6638-4062-829E-E8D369DF302F}"/>
    <cellStyle name="20% – колірна тема 3 9" xfId="197" xr:uid="{FC73DA5B-F57A-434D-B132-66C9109EC662}"/>
    <cellStyle name="20% – колірна тема 4" xfId="4" builtinId="42" customBuiltin="1"/>
    <cellStyle name="20% – колірна тема 4 10" xfId="220" xr:uid="{635C9B2B-0453-4BED-8288-B2E83C440875}"/>
    <cellStyle name="20% – колірна тема 4 11" xfId="240" xr:uid="{8C7FAF96-7119-4F4D-AB81-7AB091043AFD}"/>
    <cellStyle name="20% – колірна тема 4 12" xfId="260" xr:uid="{EB4593B5-B006-47B3-8725-EB51561B9359}"/>
    <cellStyle name="20% – колірна тема 4 13" xfId="280" xr:uid="{8D9D2417-2876-475B-AE52-189B997DD43E}"/>
    <cellStyle name="20% – колірна тема 4 14" xfId="300" xr:uid="{BD4759DB-7278-429F-990A-9CB7D4CA5899}"/>
    <cellStyle name="20% – колірна тема 4 15" xfId="320" xr:uid="{0EF035C9-01CC-4B80-84BB-7EC8855BE3DE}"/>
    <cellStyle name="20% – колірна тема 4 2" xfId="22" xr:uid="{00000000-0005-0000-0000-000015000000}"/>
    <cellStyle name="20% – колірна тема 4 3" xfId="23" xr:uid="{00000000-0005-0000-0000-000016000000}"/>
    <cellStyle name="20% – колірна тема 4 4" xfId="24" xr:uid="{00000000-0005-0000-0000-000017000000}"/>
    <cellStyle name="20% – колірна тема 4 5" xfId="25" xr:uid="{00000000-0005-0000-0000-000018000000}"/>
    <cellStyle name="20% – колірна тема 4 6" xfId="26" xr:uid="{00000000-0005-0000-0000-000019000000}"/>
    <cellStyle name="20% – колірна тема 4 7" xfId="158" xr:uid="{1274637F-9597-402B-94EE-3E462AB83DC9}"/>
    <cellStyle name="20% – колірна тема 4 8" xfId="179" xr:uid="{3F9C8F70-FCA0-4751-ACF3-DAB38ECE10A2}"/>
    <cellStyle name="20% – колірна тема 4 9" xfId="200" xr:uid="{6168D005-88BD-4EE9-AADD-0700556D999B}"/>
    <cellStyle name="20% – колірна тема 5" xfId="5" builtinId="46" customBuiltin="1"/>
    <cellStyle name="20% – колірна тема 5 10" xfId="223" xr:uid="{2A62A4D3-61DE-49B0-9EFA-5B8A6C16D286}"/>
    <cellStyle name="20% – колірна тема 5 11" xfId="243" xr:uid="{5C79C426-74EC-4771-9B1E-A008A03C82F7}"/>
    <cellStyle name="20% – колірна тема 5 12" xfId="263" xr:uid="{65970EE2-A999-4DD9-89CF-4A75113CD0DE}"/>
    <cellStyle name="20% – колірна тема 5 13" xfId="283" xr:uid="{4BD9CC05-A092-40D0-9C86-31EB9DA1551C}"/>
    <cellStyle name="20% – колірна тема 5 14" xfId="303" xr:uid="{2E03A916-F3FC-4BC1-B0FB-FC5DDE8082FF}"/>
    <cellStyle name="20% – колірна тема 5 15" xfId="323" xr:uid="{1F7EB3CA-BC92-446E-8975-42B54B6F0382}"/>
    <cellStyle name="20% – колірна тема 5 2" xfId="27" xr:uid="{00000000-0005-0000-0000-00001A000000}"/>
    <cellStyle name="20% – колірна тема 5 3" xfId="28" xr:uid="{00000000-0005-0000-0000-00001B000000}"/>
    <cellStyle name="20% – колірна тема 5 4" xfId="29" xr:uid="{00000000-0005-0000-0000-00001C000000}"/>
    <cellStyle name="20% – колірна тема 5 5" xfId="30" xr:uid="{00000000-0005-0000-0000-00001D000000}"/>
    <cellStyle name="20% – колірна тема 5 6" xfId="31" xr:uid="{00000000-0005-0000-0000-00001E000000}"/>
    <cellStyle name="20% – колірна тема 5 7" xfId="161" xr:uid="{E483219C-E497-4D0E-BAA8-0D96F7464467}"/>
    <cellStyle name="20% – колірна тема 5 8" xfId="182" xr:uid="{307C673B-E675-4A2D-BBDD-581C515A9215}"/>
    <cellStyle name="20% – колірна тема 5 9" xfId="203" xr:uid="{BD1A2B7C-AB0A-4E0A-98BE-4D48C8725329}"/>
    <cellStyle name="20% – колірна тема 6" xfId="6" builtinId="50" customBuiltin="1"/>
    <cellStyle name="20% – колірна тема 6 10" xfId="226" xr:uid="{AAC24564-479D-4361-9514-A8847612F05B}"/>
    <cellStyle name="20% – колірна тема 6 11" xfId="246" xr:uid="{3AC18D6A-FCEF-45C8-947B-DBB04E2A3433}"/>
    <cellStyle name="20% – колірна тема 6 12" xfId="266" xr:uid="{A6237EC6-C165-4766-8F81-0CF286A166C3}"/>
    <cellStyle name="20% – колірна тема 6 13" xfId="286" xr:uid="{CD1748E1-C994-439F-9D9C-6D66F9EE9999}"/>
    <cellStyle name="20% – колірна тема 6 14" xfId="306" xr:uid="{C2DDDFB4-93E1-4AF8-81FA-C0B2511D79B6}"/>
    <cellStyle name="20% – колірна тема 6 15" xfId="326" xr:uid="{83090E6C-B9B1-4E31-9C89-26C912CFB144}"/>
    <cellStyle name="20% – колірна тема 6 2" xfId="32" xr:uid="{00000000-0005-0000-0000-00001F000000}"/>
    <cellStyle name="20% – колірна тема 6 3" xfId="33" xr:uid="{00000000-0005-0000-0000-000020000000}"/>
    <cellStyle name="20% – колірна тема 6 4" xfId="34" xr:uid="{00000000-0005-0000-0000-000021000000}"/>
    <cellStyle name="20% – колірна тема 6 5" xfId="35" xr:uid="{00000000-0005-0000-0000-000022000000}"/>
    <cellStyle name="20% – колірна тема 6 6" xfId="36" xr:uid="{00000000-0005-0000-0000-000023000000}"/>
    <cellStyle name="20% – колірна тема 6 7" xfId="164" xr:uid="{DADAC376-1E14-4262-A580-87686B4D5AA4}"/>
    <cellStyle name="20% – колірна тема 6 8" xfId="185" xr:uid="{BF99E266-E7B7-492F-9BE1-2AB544AF35A8}"/>
    <cellStyle name="20% – колірна тема 6 9" xfId="206" xr:uid="{731031FB-270C-47F1-B7BB-75907D42FE98}"/>
    <cellStyle name="40% – колірна тема 1" xfId="37" builtinId="31" customBuiltin="1"/>
    <cellStyle name="40% – колірна тема 1 10" xfId="212" xr:uid="{3D3C7DE0-AE99-4442-BC03-A56BD52F88C7}"/>
    <cellStyle name="40% – колірна тема 1 11" xfId="232" xr:uid="{C4C2FE75-61C4-4408-B5A5-9EFCE6733A60}"/>
    <cellStyle name="40% – колірна тема 1 12" xfId="252" xr:uid="{7CDCD262-4EBF-4D09-B570-B4C74A896B13}"/>
    <cellStyle name="40% – колірна тема 1 13" xfId="272" xr:uid="{860A993E-39BA-41B6-8BDE-0FE11AF63EA5}"/>
    <cellStyle name="40% – колірна тема 1 14" xfId="292" xr:uid="{F98E6906-4844-4BA7-A76F-AFCEC77C9C20}"/>
    <cellStyle name="40% – колірна тема 1 15" xfId="312" xr:uid="{B45DD646-9009-4685-9B49-FE3487A9865A}"/>
    <cellStyle name="40% – колірна тема 1 2" xfId="43" xr:uid="{00000000-0005-0000-0000-00002A000000}"/>
    <cellStyle name="40% – колірна тема 1 3" xfId="44" xr:uid="{00000000-0005-0000-0000-00002B000000}"/>
    <cellStyle name="40% – колірна тема 1 4" xfId="45" xr:uid="{00000000-0005-0000-0000-00002C000000}"/>
    <cellStyle name="40% – колірна тема 1 5" xfId="46" xr:uid="{00000000-0005-0000-0000-00002D000000}"/>
    <cellStyle name="40% – колірна тема 1 6" xfId="47" xr:uid="{00000000-0005-0000-0000-00002E000000}"/>
    <cellStyle name="40% – колірна тема 1 7" xfId="150" xr:uid="{FF3E2D98-C615-4761-A84C-1337019054F5}"/>
    <cellStyle name="40% – колірна тема 1 8" xfId="171" xr:uid="{D0FC1EE7-77F3-422D-89BC-91F9176CE69E}"/>
    <cellStyle name="40% – колірна тема 1 9" xfId="192" xr:uid="{B5B7FC7C-786F-44B2-9C0E-46891440F9CA}"/>
    <cellStyle name="40% – колірна тема 2" xfId="38" builtinId="35" customBuiltin="1"/>
    <cellStyle name="40% – колірна тема 2 10" xfId="215" xr:uid="{3444337B-9E34-4955-822F-45D9BDFC112D}"/>
    <cellStyle name="40% – колірна тема 2 11" xfId="235" xr:uid="{A5FD3CD6-641A-4071-8E6F-E91EFC7646DE}"/>
    <cellStyle name="40% – колірна тема 2 12" xfId="255" xr:uid="{AD957BCB-031C-4C6B-BCD4-63B6C13B4EFE}"/>
    <cellStyle name="40% – колірна тема 2 13" xfId="275" xr:uid="{29CD1503-EF80-4BCB-8A19-3BA16F6F08E2}"/>
    <cellStyle name="40% – колірна тема 2 14" xfId="295" xr:uid="{2C8E9B3D-6AD9-4506-A16A-0C1AF9909113}"/>
    <cellStyle name="40% – колірна тема 2 15" xfId="315" xr:uid="{EB48CEEF-4E5B-4D12-BE74-520BEDF94DD5}"/>
    <cellStyle name="40% – колірна тема 2 2" xfId="48" xr:uid="{00000000-0005-0000-0000-00002F000000}"/>
    <cellStyle name="40% – колірна тема 2 3" xfId="49" xr:uid="{00000000-0005-0000-0000-000030000000}"/>
    <cellStyle name="40% – колірна тема 2 4" xfId="50" xr:uid="{00000000-0005-0000-0000-000031000000}"/>
    <cellStyle name="40% – колірна тема 2 5" xfId="51" xr:uid="{00000000-0005-0000-0000-000032000000}"/>
    <cellStyle name="40% – колірна тема 2 6" xfId="52" xr:uid="{00000000-0005-0000-0000-000033000000}"/>
    <cellStyle name="40% – колірна тема 2 7" xfId="153" xr:uid="{1926A1CF-0913-4D1F-8735-096E30682BDA}"/>
    <cellStyle name="40% – колірна тема 2 8" xfId="174" xr:uid="{A55FE4F2-AD2F-4DD9-935A-E2FC0F53FF5B}"/>
    <cellStyle name="40% – колірна тема 2 9" xfId="195" xr:uid="{DA406DB6-69E4-48D7-A5AE-34C7A97C41EB}"/>
    <cellStyle name="40% – колірна тема 3" xfId="39" builtinId="39" customBuiltin="1"/>
    <cellStyle name="40% – колірна тема 3 10" xfId="218" xr:uid="{1EF48302-37E0-4E67-BFCD-F79796681EF2}"/>
    <cellStyle name="40% – колірна тема 3 11" xfId="238" xr:uid="{34E54101-3CF5-48E2-B9DC-0FE34A0F4166}"/>
    <cellStyle name="40% – колірна тема 3 12" xfId="258" xr:uid="{14859109-ACDA-4855-9C3F-D6F096F42F0D}"/>
    <cellStyle name="40% – колірна тема 3 13" xfId="278" xr:uid="{CAAD8D4F-17AF-4664-A8F4-298E4CD9EF80}"/>
    <cellStyle name="40% – колірна тема 3 14" xfId="298" xr:uid="{F66F03AA-5BB3-42A9-B592-897F8471486B}"/>
    <cellStyle name="40% – колірна тема 3 15" xfId="318" xr:uid="{CF4D0BC0-4D65-4A71-A9A7-4BFE6D96B266}"/>
    <cellStyle name="40% – колірна тема 3 2" xfId="53" xr:uid="{00000000-0005-0000-0000-000034000000}"/>
    <cellStyle name="40% – колірна тема 3 3" xfId="54" xr:uid="{00000000-0005-0000-0000-000035000000}"/>
    <cellStyle name="40% – колірна тема 3 4" xfId="55" xr:uid="{00000000-0005-0000-0000-000036000000}"/>
    <cellStyle name="40% – колірна тема 3 5" xfId="56" xr:uid="{00000000-0005-0000-0000-000037000000}"/>
    <cellStyle name="40% – колірна тема 3 6" xfId="57" xr:uid="{00000000-0005-0000-0000-000038000000}"/>
    <cellStyle name="40% – колірна тема 3 7" xfId="156" xr:uid="{5AE59B6A-9D05-437B-972E-4C28970B3329}"/>
    <cellStyle name="40% – колірна тема 3 8" xfId="177" xr:uid="{FE193E1D-177E-450B-A612-C55838DCF020}"/>
    <cellStyle name="40% – колірна тема 3 9" xfId="198" xr:uid="{2EFAF2D4-B3BA-4FB5-B55D-396069B2B7F4}"/>
    <cellStyle name="40% – колірна тема 4" xfId="40" builtinId="43" customBuiltin="1"/>
    <cellStyle name="40% – колірна тема 4 10" xfId="221" xr:uid="{EA95ECE6-DF43-494C-80C4-1CA22BEB5B8C}"/>
    <cellStyle name="40% – колірна тема 4 11" xfId="241" xr:uid="{A7923FB5-13E5-4DBC-986C-FE0E149861C0}"/>
    <cellStyle name="40% – колірна тема 4 12" xfId="261" xr:uid="{29B6FFE5-608C-418E-BFF1-83E33DE59C46}"/>
    <cellStyle name="40% – колірна тема 4 13" xfId="281" xr:uid="{5DA919E3-F095-4256-97F9-32457F75AD5B}"/>
    <cellStyle name="40% – колірна тема 4 14" xfId="301" xr:uid="{1C911F8F-A78C-4181-B5A4-42AE74D039CD}"/>
    <cellStyle name="40% – колірна тема 4 15" xfId="321" xr:uid="{7AB742F9-25AD-449C-A20A-5179F73FC7AA}"/>
    <cellStyle name="40% – колірна тема 4 2" xfId="58" xr:uid="{00000000-0005-0000-0000-000039000000}"/>
    <cellStyle name="40% – колірна тема 4 3" xfId="59" xr:uid="{00000000-0005-0000-0000-00003A000000}"/>
    <cellStyle name="40% – колірна тема 4 4" xfId="60" xr:uid="{00000000-0005-0000-0000-00003B000000}"/>
    <cellStyle name="40% – колірна тема 4 5" xfId="61" xr:uid="{00000000-0005-0000-0000-00003C000000}"/>
    <cellStyle name="40% – колірна тема 4 6" xfId="62" xr:uid="{00000000-0005-0000-0000-00003D000000}"/>
    <cellStyle name="40% – колірна тема 4 7" xfId="159" xr:uid="{9F38E3EC-821F-4132-BAFE-C42F33BD66B6}"/>
    <cellStyle name="40% – колірна тема 4 8" xfId="180" xr:uid="{93A22C72-EBC5-4932-8EDD-1927CCD73FA9}"/>
    <cellStyle name="40% – колірна тема 4 9" xfId="201" xr:uid="{5169B08C-0816-464D-9289-1CC61ED41E11}"/>
    <cellStyle name="40% – колірна тема 5" xfId="41" builtinId="47" customBuiltin="1"/>
    <cellStyle name="40% – колірна тема 5 10" xfId="224" xr:uid="{0C4CC94E-BCC2-4F62-8D77-45A840B3DF32}"/>
    <cellStyle name="40% – колірна тема 5 11" xfId="244" xr:uid="{1C1123FC-AEB3-41EE-A48F-A4FE52D04BC8}"/>
    <cellStyle name="40% – колірна тема 5 12" xfId="264" xr:uid="{31289F07-9AE3-4C8D-8488-D4C6A8601BF0}"/>
    <cellStyle name="40% – колірна тема 5 13" xfId="284" xr:uid="{7D555458-71ED-4204-8F4D-1574A68DFAF5}"/>
    <cellStyle name="40% – колірна тема 5 14" xfId="304" xr:uid="{9659A1F3-4598-4CC7-A068-5D48A52CFB1E}"/>
    <cellStyle name="40% – колірна тема 5 15" xfId="324" xr:uid="{13A14DE0-8455-4911-84D2-0DA66E70536B}"/>
    <cellStyle name="40% – колірна тема 5 2" xfId="63" xr:uid="{00000000-0005-0000-0000-00003E000000}"/>
    <cellStyle name="40% – колірна тема 5 3" xfId="64" xr:uid="{00000000-0005-0000-0000-00003F000000}"/>
    <cellStyle name="40% – колірна тема 5 4" xfId="65" xr:uid="{00000000-0005-0000-0000-000040000000}"/>
    <cellStyle name="40% – колірна тема 5 5" xfId="66" xr:uid="{00000000-0005-0000-0000-000041000000}"/>
    <cellStyle name="40% – колірна тема 5 6" xfId="67" xr:uid="{00000000-0005-0000-0000-000042000000}"/>
    <cellStyle name="40% – колірна тема 5 7" xfId="162" xr:uid="{C97453C0-535C-4E66-991B-B9FAD80FFBE0}"/>
    <cellStyle name="40% – колірна тема 5 8" xfId="183" xr:uid="{970217C0-49F2-4557-9DB5-7D79967CC89D}"/>
    <cellStyle name="40% – колірна тема 5 9" xfId="204" xr:uid="{D6884D9A-9A0D-4C61-8E91-0A4B274C6A4F}"/>
    <cellStyle name="40% – колірна тема 6" xfId="42" builtinId="51" customBuiltin="1"/>
    <cellStyle name="40% – колірна тема 6 10" xfId="227" xr:uid="{FA063776-5502-4A38-8E49-481202DD0561}"/>
    <cellStyle name="40% – колірна тема 6 11" xfId="247" xr:uid="{B6BFA6E1-ADBE-4EC7-B194-C9538C53975C}"/>
    <cellStyle name="40% – колірна тема 6 12" xfId="267" xr:uid="{9F98258E-733A-49BC-B969-15D26A76C622}"/>
    <cellStyle name="40% – колірна тема 6 13" xfId="287" xr:uid="{D491C87B-340D-47AD-8B39-DB421740A15A}"/>
    <cellStyle name="40% – колірна тема 6 14" xfId="307" xr:uid="{86AAC2EA-2420-422D-A663-FA6D458A2C6F}"/>
    <cellStyle name="40% – колірна тема 6 15" xfId="327" xr:uid="{3004C130-9165-437D-B998-D9C759315092}"/>
    <cellStyle name="40% – колірна тема 6 2" xfId="68" xr:uid="{00000000-0005-0000-0000-000043000000}"/>
    <cellStyle name="40% – колірна тема 6 3" xfId="69" xr:uid="{00000000-0005-0000-0000-000044000000}"/>
    <cellStyle name="40% – колірна тема 6 4" xfId="70" xr:uid="{00000000-0005-0000-0000-000045000000}"/>
    <cellStyle name="40% – колірна тема 6 5" xfId="71" xr:uid="{00000000-0005-0000-0000-000046000000}"/>
    <cellStyle name="40% – колірна тема 6 6" xfId="72" xr:uid="{00000000-0005-0000-0000-000047000000}"/>
    <cellStyle name="40% – колірна тема 6 7" xfId="165" xr:uid="{DD89CE13-C16D-4330-9102-5F9D3FEBC3F0}"/>
    <cellStyle name="40% – колірна тема 6 8" xfId="186" xr:uid="{0303A853-54FB-489D-A69B-0AE499530C3F}"/>
    <cellStyle name="40% – колірна тема 6 9" xfId="207" xr:uid="{1FC27C22-0D90-4AB9-8F01-EFA8797B4218}"/>
    <cellStyle name="60% – колірна тема 1" xfId="73" builtinId="32" customBuiltin="1"/>
    <cellStyle name="60% – колірна тема 1 10" xfId="213" xr:uid="{B422AB7D-9DAC-4E54-8BF5-79A3CD1C803B}"/>
    <cellStyle name="60% – колірна тема 1 11" xfId="233" xr:uid="{8479FFD8-1F10-4D53-AB25-FDFC98127938}"/>
    <cellStyle name="60% – колірна тема 1 12" xfId="253" xr:uid="{FA57CF07-9860-42EA-A3CC-9D79DDBD1E22}"/>
    <cellStyle name="60% – колірна тема 1 13" xfId="273" xr:uid="{5F1A87AA-C214-4E84-8B17-45850A8BFEF2}"/>
    <cellStyle name="60% – колірна тема 1 14" xfId="293" xr:uid="{5927DC91-9C31-4FF7-ABDA-99AA9AECFAEF}"/>
    <cellStyle name="60% – колірна тема 1 15" xfId="313" xr:uid="{E05A6BE8-023C-44F7-97E0-910CADB3A7E9}"/>
    <cellStyle name="60% – колірна тема 1 2" xfId="79" xr:uid="{00000000-0005-0000-0000-00004E000000}"/>
    <cellStyle name="60% – колірна тема 1 3" xfId="80" xr:uid="{00000000-0005-0000-0000-00004F000000}"/>
    <cellStyle name="60% – колірна тема 1 4" xfId="81" xr:uid="{00000000-0005-0000-0000-000050000000}"/>
    <cellStyle name="60% – колірна тема 1 5" xfId="82" xr:uid="{00000000-0005-0000-0000-000051000000}"/>
    <cellStyle name="60% – колірна тема 1 6" xfId="83" xr:uid="{00000000-0005-0000-0000-000052000000}"/>
    <cellStyle name="60% – колірна тема 1 7" xfId="151" xr:uid="{A4A92037-5621-4652-8FF2-E38AFB99FFAC}"/>
    <cellStyle name="60% – колірна тема 1 8" xfId="172" xr:uid="{BE5AFFAA-5A3F-4B34-93E9-A1E6913BD831}"/>
    <cellStyle name="60% – колірна тема 1 9" xfId="193" xr:uid="{F2FCBB18-C33E-4E1B-8FFA-8DC97F129CBF}"/>
    <cellStyle name="60% – колірна тема 2" xfId="74" builtinId="36" customBuiltin="1"/>
    <cellStyle name="60% – колірна тема 2 10" xfId="216" xr:uid="{75B74781-0A21-4E5E-B3DD-E56803BB632B}"/>
    <cellStyle name="60% – колірна тема 2 11" xfId="236" xr:uid="{C8FC183F-9028-47D5-B2A2-674B7E2073A1}"/>
    <cellStyle name="60% – колірна тема 2 12" xfId="256" xr:uid="{6CF4E427-A70B-4A48-BB42-C9971C4DF271}"/>
    <cellStyle name="60% – колірна тема 2 13" xfId="276" xr:uid="{F887A7B0-3027-40FB-9627-6890B83A32BF}"/>
    <cellStyle name="60% – колірна тема 2 14" xfId="296" xr:uid="{FBA7D437-F6E1-4982-82B8-499EA097FEB9}"/>
    <cellStyle name="60% – колірна тема 2 15" xfId="316" xr:uid="{7081F95A-87AC-449C-8EFC-E983C1C59CE1}"/>
    <cellStyle name="60% – колірна тема 2 2" xfId="84" xr:uid="{00000000-0005-0000-0000-000053000000}"/>
    <cellStyle name="60% – колірна тема 2 3" xfId="85" xr:uid="{00000000-0005-0000-0000-000054000000}"/>
    <cellStyle name="60% – колірна тема 2 4" xfId="86" xr:uid="{00000000-0005-0000-0000-000055000000}"/>
    <cellStyle name="60% – колірна тема 2 5" xfId="87" xr:uid="{00000000-0005-0000-0000-000056000000}"/>
    <cellStyle name="60% – колірна тема 2 6" xfId="88" xr:uid="{00000000-0005-0000-0000-000057000000}"/>
    <cellStyle name="60% – колірна тема 2 7" xfId="154" xr:uid="{445A64C1-5330-48D4-82A7-FD116788F813}"/>
    <cellStyle name="60% – колірна тема 2 8" xfId="175" xr:uid="{FA2237CD-AA43-48F8-980B-C391EB580B05}"/>
    <cellStyle name="60% – колірна тема 2 9" xfId="196" xr:uid="{DB9C4219-917F-4C18-BE4C-E0F7A6B42F1D}"/>
    <cellStyle name="60% – колірна тема 3" xfId="75" builtinId="40" customBuiltin="1"/>
    <cellStyle name="60% – колірна тема 3 10" xfId="219" xr:uid="{D8EB14F2-0497-41EF-A78B-A84C54917D80}"/>
    <cellStyle name="60% – колірна тема 3 11" xfId="239" xr:uid="{2215DCD2-ADFB-46D0-AEC1-193118C4ECEF}"/>
    <cellStyle name="60% – колірна тема 3 12" xfId="259" xr:uid="{5D743DB9-77EA-4FFF-9342-D97E8A9C63DB}"/>
    <cellStyle name="60% – колірна тема 3 13" xfId="279" xr:uid="{88961F72-7681-48F2-992D-1CC1C6039268}"/>
    <cellStyle name="60% – колірна тема 3 14" xfId="299" xr:uid="{F0DF91B6-68C7-473A-B32A-22FB0E1EA974}"/>
    <cellStyle name="60% – колірна тема 3 15" xfId="319" xr:uid="{DEC843D5-E1DE-49CC-996A-8C14FEDC4042}"/>
    <cellStyle name="60% – колірна тема 3 2" xfId="89" xr:uid="{00000000-0005-0000-0000-000058000000}"/>
    <cellStyle name="60% – колірна тема 3 3" xfId="90" xr:uid="{00000000-0005-0000-0000-000059000000}"/>
    <cellStyle name="60% – колірна тема 3 4" xfId="91" xr:uid="{00000000-0005-0000-0000-00005A000000}"/>
    <cellStyle name="60% – колірна тема 3 5" xfId="92" xr:uid="{00000000-0005-0000-0000-00005B000000}"/>
    <cellStyle name="60% – колірна тема 3 6" xfId="93" xr:uid="{00000000-0005-0000-0000-00005C000000}"/>
    <cellStyle name="60% – колірна тема 3 7" xfId="157" xr:uid="{3FC3B114-3FDB-49F7-890B-FDC2891BECA5}"/>
    <cellStyle name="60% – колірна тема 3 8" xfId="178" xr:uid="{ACB37D06-F61F-4974-BF42-979DF6642927}"/>
    <cellStyle name="60% – колірна тема 3 9" xfId="199" xr:uid="{37A70A28-6AB2-4878-A7A7-73A0AF111FA2}"/>
    <cellStyle name="60% – колірна тема 4" xfId="76" builtinId="44" customBuiltin="1"/>
    <cellStyle name="60% – колірна тема 4 10" xfId="222" xr:uid="{8580C8CD-2964-4A36-83BF-ED9B21D6C757}"/>
    <cellStyle name="60% – колірна тема 4 11" xfId="242" xr:uid="{D991B7F4-6E4E-4BFF-BD08-5672EA5A5ABA}"/>
    <cellStyle name="60% – колірна тема 4 12" xfId="262" xr:uid="{AFB27C46-6999-4285-AB4B-BD5D4A4A7A3C}"/>
    <cellStyle name="60% – колірна тема 4 13" xfId="282" xr:uid="{0A53C420-76C6-4FDC-BE57-587000DDB6B6}"/>
    <cellStyle name="60% – колірна тема 4 14" xfId="302" xr:uid="{DAE08FAD-4DC4-4CFD-90A0-97D5CA0601F0}"/>
    <cellStyle name="60% – колірна тема 4 15" xfId="322" xr:uid="{7740B936-2B26-4009-A47E-7F6CA408D5C0}"/>
    <cellStyle name="60% – колірна тема 4 2" xfId="94" xr:uid="{00000000-0005-0000-0000-00005D000000}"/>
    <cellStyle name="60% – колірна тема 4 3" xfId="95" xr:uid="{00000000-0005-0000-0000-00005E000000}"/>
    <cellStyle name="60% – колірна тема 4 4" xfId="96" xr:uid="{00000000-0005-0000-0000-00005F000000}"/>
    <cellStyle name="60% – колірна тема 4 5" xfId="97" xr:uid="{00000000-0005-0000-0000-000060000000}"/>
    <cellStyle name="60% – колірна тема 4 6" xfId="98" xr:uid="{00000000-0005-0000-0000-000061000000}"/>
    <cellStyle name="60% – колірна тема 4 7" xfId="160" xr:uid="{9216A1A3-B4DB-4C77-8B6E-E15B2CE19F76}"/>
    <cellStyle name="60% – колірна тема 4 8" xfId="181" xr:uid="{65183A57-886E-441D-B36A-ACFFA451D90B}"/>
    <cellStyle name="60% – колірна тема 4 9" xfId="202" xr:uid="{4FD169C6-E9AC-46F7-B2F1-71B566FC8E31}"/>
    <cellStyle name="60% – колірна тема 5" xfId="77" builtinId="48" customBuiltin="1"/>
    <cellStyle name="60% – колірна тема 5 10" xfId="225" xr:uid="{143340F1-3B97-41DE-90A4-AC151883C932}"/>
    <cellStyle name="60% – колірна тема 5 11" xfId="245" xr:uid="{93641AD6-4D60-4261-872D-6B6172DAFD26}"/>
    <cellStyle name="60% – колірна тема 5 12" xfId="265" xr:uid="{8C174192-3DD5-4A45-A80C-2B5A3817D402}"/>
    <cellStyle name="60% – колірна тема 5 13" xfId="285" xr:uid="{67CE8C98-B72B-49DE-A5C4-890DA0D356C9}"/>
    <cellStyle name="60% – колірна тема 5 14" xfId="305" xr:uid="{6AF0CEEA-C07D-4D06-8576-4EB9B2CAF507}"/>
    <cellStyle name="60% – колірна тема 5 15" xfId="325" xr:uid="{1A76A2B1-BD3C-4620-9281-91570D10B893}"/>
    <cellStyle name="60% – колірна тема 5 2" xfId="99" xr:uid="{00000000-0005-0000-0000-000062000000}"/>
    <cellStyle name="60% – колірна тема 5 3" xfId="100" xr:uid="{00000000-0005-0000-0000-000063000000}"/>
    <cellStyle name="60% – колірна тема 5 4" xfId="101" xr:uid="{00000000-0005-0000-0000-000064000000}"/>
    <cellStyle name="60% – колірна тема 5 5" xfId="102" xr:uid="{00000000-0005-0000-0000-000065000000}"/>
    <cellStyle name="60% – колірна тема 5 6" xfId="103" xr:uid="{00000000-0005-0000-0000-000066000000}"/>
    <cellStyle name="60% – колірна тема 5 7" xfId="163" xr:uid="{8C44FF00-6798-4983-B358-D29213A75291}"/>
    <cellStyle name="60% – колірна тема 5 8" xfId="184" xr:uid="{9568377B-2579-4E4A-A199-74EC8E900BC4}"/>
    <cellStyle name="60% – колірна тема 5 9" xfId="205" xr:uid="{6A01C3EF-6353-4ED4-8EDF-0D937BDB02BF}"/>
    <cellStyle name="60% – колірна тема 6" xfId="78" builtinId="52" customBuiltin="1"/>
    <cellStyle name="60% – колірна тема 6 10" xfId="228" xr:uid="{9BFE34C4-8E15-46AA-9F83-082BC524F415}"/>
    <cellStyle name="60% – колірна тема 6 11" xfId="248" xr:uid="{D27713AC-FAAB-4D50-8563-D69AFC040066}"/>
    <cellStyle name="60% – колірна тема 6 12" xfId="268" xr:uid="{86163242-355F-430F-B574-9A61439DE0E1}"/>
    <cellStyle name="60% – колірна тема 6 13" xfId="288" xr:uid="{7790123D-7D63-47F3-BDC8-260B3C1C37E9}"/>
    <cellStyle name="60% – колірна тема 6 14" xfId="308" xr:uid="{2959BBE5-7C3C-46C0-AE98-FF5AEA54B72C}"/>
    <cellStyle name="60% – колірна тема 6 15" xfId="328" xr:uid="{F3632575-126E-4C2A-872A-2E2BE4B9A723}"/>
    <cellStyle name="60% – колірна тема 6 2" xfId="104" xr:uid="{00000000-0005-0000-0000-000067000000}"/>
    <cellStyle name="60% – колірна тема 6 3" xfId="105" xr:uid="{00000000-0005-0000-0000-000068000000}"/>
    <cellStyle name="60% – колірна тема 6 4" xfId="106" xr:uid="{00000000-0005-0000-0000-000069000000}"/>
    <cellStyle name="60% – колірна тема 6 5" xfId="107" xr:uid="{00000000-0005-0000-0000-00006A000000}"/>
    <cellStyle name="60% – колірна тема 6 6" xfId="108" xr:uid="{00000000-0005-0000-0000-00006B000000}"/>
    <cellStyle name="60% – колірна тема 6 7" xfId="166" xr:uid="{AB8CD080-D2ED-4C4C-ABB7-5957D6DBCD72}"/>
    <cellStyle name="60% – колірна тема 6 8" xfId="187" xr:uid="{0031B00F-F650-459C-8D89-63AA38727433}"/>
    <cellStyle name="60% – колірна тема 6 9" xfId="208" xr:uid="{4D3D7F52-F979-4929-9367-A109A8347B3F}"/>
    <cellStyle name="Hyperlink" xfId="167" xr:uid="{FE44E66A-9D62-4A6B-8B03-D0633848B99B}"/>
    <cellStyle name="Hyperlink 2" xfId="124" xr:uid="{00000000-0005-0000-0000-00007B000000}"/>
    <cellStyle name="Hyperlink 3" xfId="125" xr:uid="{00000000-0005-0000-0000-00007C000000}"/>
    <cellStyle name="Hyperlink 4" xfId="188" xr:uid="{5AB01DA8-2DA1-42EA-B4D0-525E5A020AA2}"/>
    <cellStyle name="Ввід" xfId="126" builtinId="20" customBuiltin="1"/>
    <cellStyle name="Гарний" xfId="119" builtinId="26" customBuiltin="1"/>
    <cellStyle name="Заголовок 1" xfId="120" builtinId="16" customBuiltin="1"/>
    <cellStyle name="Заголовок 2" xfId="121" builtinId="17" customBuiltin="1"/>
    <cellStyle name="Заголовок 3" xfId="122" builtinId="18" customBuiltin="1"/>
    <cellStyle name="Заголовок 4" xfId="123" builtinId="19" customBuiltin="1"/>
    <cellStyle name="Звичайний" xfId="0" builtinId="0"/>
    <cellStyle name="Звичайний 10" xfId="189" xr:uid="{85506E42-ACD2-4548-972A-B131E494C78F}"/>
    <cellStyle name="Звичайний 11" xfId="209" xr:uid="{4670A420-4442-4334-85A7-762FEB8F4A6C}"/>
    <cellStyle name="Звичайний 12" xfId="229" xr:uid="{C73EA1DF-A8E6-4674-BC61-B295C4481927}"/>
    <cellStyle name="Звичайний 13" xfId="249" xr:uid="{75FE6ECA-52B5-4C34-97AF-E36E6ECCFF34}"/>
    <cellStyle name="Звичайний 14" xfId="269" xr:uid="{F54E9873-5747-4A15-819E-E25141BE1B0C}"/>
    <cellStyle name="Звичайний 15" xfId="289" xr:uid="{E3FCC87E-18FC-4649-8DFB-30BC0ACA8269}"/>
    <cellStyle name="Звичайний 16" xfId="309" xr:uid="{FA79D1AF-7433-4641-BCC3-3F45C909B17E}"/>
    <cellStyle name="Звичайний 2" xfId="133" xr:uid="{00000000-0005-0000-0000-000085000000}"/>
    <cellStyle name="Звичайний 3" xfId="134" xr:uid="{00000000-0005-0000-0000-000086000000}"/>
    <cellStyle name="Звичайний 4" xfId="135" xr:uid="{00000000-0005-0000-0000-000087000000}"/>
    <cellStyle name="Звичайний 5" xfId="136" xr:uid="{00000000-0005-0000-0000-000088000000}"/>
    <cellStyle name="Звичайний 6" xfId="137" xr:uid="{00000000-0005-0000-0000-000089000000}"/>
    <cellStyle name="Звичайний 7" xfId="138" xr:uid="{00000000-0005-0000-0000-00008A000000}"/>
    <cellStyle name="Звичайний 8" xfId="147" xr:uid="{F9546A4F-D826-4E37-A4F1-D0D29BB8D942}"/>
    <cellStyle name="Звичайний 9" xfId="168" xr:uid="{7343C073-32EB-434F-98B2-B32D989AA04D}"/>
    <cellStyle name="Зв'язана клітинка" xfId="127" builtinId="24" customBuiltin="1"/>
    <cellStyle name="Колірна тема 1" xfId="109" builtinId="29" customBuiltin="1"/>
    <cellStyle name="Колірна тема 2" xfId="110" builtinId="33" customBuiltin="1"/>
    <cellStyle name="Колірна тема 3" xfId="111" builtinId="37" customBuiltin="1"/>
    <cellStyle name="Колірна тема 4" xfId="112" builtinId="41" customBuiltin="1"/>
    <cellStyle name="Колірна тема 5" xfId="113" builtinId="45" customBuiltin="1"/>
    <cellStyle name="Колірна тема 6" xfId="114" builtinId="49" customBuiltin="1"/>
    <cellStyle name="Контрольна клітинка" xfId="117" builtinId="23" customBuiltin="1"/>
    <cellStyle name="Назва" xfId="130" builtinId="15" customBuiltin="1"/>
    <cellStyle name="Назва 2" xfId="139" xr:uid="{00000000-0005-0000-0000-00008B000000}"/>
    <cellStyle name="Нейтральний" xfId="128" builtinId="28" customBuiltin="1"/>
    <cellStyle name="Нейтральний 2" xfId="140" xr:uid="{00000000-0005-0000-0000-00008C000000}"/>
    <cellStyle name="Обчислення" xfId="116" builtinId="22" customBuiltin="1"/>
    <cellStyle name="Підсумок" xfId="131" builtinId="25" customBuiltin="1"/>
    <cellStyle name="Поганий" xfId="115" builtinId="27" customBuiltin="1"/>
    <cellStyle name="Примітка 10" xfId="190" xr:uid="{BDF18364-7767-4CB6-83A2-B40B5A12D9A6}"/>
    <cellStyle name="Примітка 11" xfId="210" xr:uid="{F443BE1A-B81A-43A3-B9D9-EB5B65E7226E}"/>
    <cellStyle name="Примітка 12" xfId="230" xr:uid="{7F05EC5E-E758-47D2-BA9D-B6116CC39BD2}"/>
    <cellStyle name="Примітка 13" xfId="250" xr:uid="{08DE918D-A2B5-48FC-858B-8BF10F6A81FE}"/>
    <cellStyle name="Примітка 14" xfId="270" xr:uid="{37FE6FF8-1718-4A7D-A7A9-7A28F9B0C2DB}"/>
    <cellStyle name="Примітка 15" xfId="290" xr:uid="{8D3150D5-0A39-421D-97D5-9F61A4BFB459}"/>
    <cellStyle name="Примітка 16" xfId="310" xr:uid="{9FDFBB1F-89E6-4C72-83EE-C5229C7BAB84}"/>
    <cellStyle name="Примітка 2" xfId="141" xr:uid="{00000000-0005-0000-0000-00008D000000}"/>
    <cellStyle name="Примітка 3" xfId="142" xr:uid="{00000000-0005-0000-0000-00008E000000}"/>
    <cellStyle name="Примітка 4" xfId="143" xr:uid="{00000000-0005-0000-0000-00008F000000}"/>
    <cellStyle name="Примітка 5" xfId="144" xr:uid="{00000000-0005-0000-0000-000090000000}"/>
    <cellStyle name="Примітка 6" xfId="145" xr:uid="{00000000-0005-0000-0000-000091000000}"/>
    <cellStyle name="Примітка 7" xfId="146" xr:uid="{00000000-0005-0000-0000-000092000000}"/>
    <cellStyle name="Примітка 8" xfId="148" xr:uid="{FCEBF400-E029-41E8-AD73-31179F69F8C8}"/>
    <cellStyle name="Примітка 9" xfId="169" xr:uid="{8121CC9D-A0E7-44C4-9E55-B54E507A33E4}"/>
    <cellStyle name="Результат" xfId="129" builtinId="21" customBuiltin="1"/>
    <cellStyle name="Текст попередження" xfId="132" builtinId="11" customBuiltin="1"/>
    <cellStyle name="Текст пояснення" xfId="118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078;&#1080;&#1074;&#1072;&#1085;&#1085;&#1103;_&#1085;&#1072;&#1090;&#1091;&#1088;&#1072;&#1083;&#1100;&#1085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3">
          <cell r="E3">
            <v>-2.5168168116273364</v>
          </cell>
          <cell r="H3">
            <v>-4.4392246654296912</v>
          </cell>
        </row>
        <row r="4">
          <cell r="E4">
            <v>-19.229032242793792</v>
          </cell>
          <cell r="H4">
            <v>1.7</v>
          </cell>
        </row>
        <row r="5">
          <cell r="E5">
            <v>5.42689449793275</v>
          </cell>
          <cell r="H5">
            <v>-5.4225133093064528</v>
          </cell>
        </row>
        <row r="6">
          <cell r="E6">
            <v>-37.025118336444116</v>
          </cell>
          <cell r="H6">
            <v>-9.9291309212980252</v>
          </cell>
        </row>
        <row r="7">
          <cell r="E7">
            <v>9.7362377340107145</v>
          </cell>
          <cell r="H7">
            <v>24.046242774566466</v>
          </cell>
        </row>
        <row r="8">
          <cell r="E8">
            <v>-12.10843222568333</v>
          </cell>
          <cell r="H8">
            <v>-11.580428274632339</v>
          </cell>
        </row>
        <row r="9">
          <cell r="E9">
            <v>18.02469914040114</v>
          </cell>
          <cell r="H9">
            <v>-8.0116876384366265E-2</v>
          </cell>
        </row>
        <row r="10">
          <cell r="E10">
            <v>-46.040508149568552</v>
          </cell>
          <cell r="H10">
            <v>32.027901176837361</v>
          </cell>
        </row>
        <row r="11">
          <cell r="E11">
            <v>5.11251142745202</v>
          </cell>
          <cell r="H11">
            <v>-5.8052745065509725E-2</v>
          </cell>
        </row>
        <row r="12">
          <cell r="E12">
            <v>-15.320416071792778</v>
          </cell>
          <cell r="H12">
            <v>-7.9863231163756296</v>
          </cell>
        </row>
        <row r="13">
          <cell r="E13">
            <v>-16.373387896825406</v>
          </cell>
          <cell r="H13">
            <v>-3.4110941356211129</v>
          </cell>
        </row>
        <row r="14">
          <cell r="E14">
            <v>-32.563528145658992</v>
          </cell>
          <cell r="H14">
            <v>-1.2873326467556012E-2</v>
          </cell>
        </row>
        <row r="15">
          <cell r="E15">
            <v>-33.919961715618825</v>
          </cell>
          <cell r="H15">
            <v>5.5970859918103031</v>
          </cell>
        </row>
        <row r="16">
          <cell r="E16">
            <v>0.38279915603337145</v>
          </cell>
          <cell r="H16">
            <v>-13.219440708248854</v>
          </cell>
        </row>
        <row r="17">
          <cell r="E17">
            <v>-24.303749966494223</v>
          </cell>
          <cell r="H17">
            <v>-12.621719373087259</v>
          </cell>
        </row>
        <row r="18">
          <cell r="E18">
            <v>-5.5091193611051068</v>
          </cell>
          <cell r="H18">
            <v>-9.6997497914929198</v>
          </cell>
        </row>
        <row r="19">
          <cell r="E19">
            <v>-16.290519657873929</v>
          </cell>
          <cell r="H19">
            <v>-3.7866905668832658</v>
          </cell>
        </row>
        <row r="20">
          <cell r="E20">
            <v>-12.107053984053636</v>
          </cell>
          <cell r="H20">
            <v>-14.629779243181858</v>
          </cell>
        </row>
        <row r="21">
          <cell r="E21">
            <v>-18.848322847736071</v>
          </cell>
          <cell r="H21">
            <v>-16.267587333407562</v>
          </cell>
        </row>
        <row r="22">
          <cell r="E22">
            <v>-16.236776678204066</v>
          </cell>
          <cell r="H22">
            <v>-5.0177466469830705</v>
          </cell>
        </row>
        <row r="23">
          <cell r="E23">
            <v>-6.1098134913718098</v>
          </cell>
          <cell r="H23">
            <v>-13.626661673843842</v>
          </cell>
        </row>
        <row r="24">
          <cell r="E24">
            <v>-54.37474101017542</v>
          </cell>
          <cell r="H24">
            <v>0.44258027191206395</v>
          </cell>
        </row>
        <row r="25">
          <cell r="E25">
            <v>-13.818727652971731</v>
          </cell>
          <cell r="H25">
            <v>3.946182425748006</v>
          </cell>
        </row>
        <row r="26">
          <cell r="E26">
            <v>-29.571584358934416</v>
          </cell>
          <cell r="H26">
            <v>6.9804169298799792</v>
          </cell>
        </row>
        <row r="27">
          <cell r="E27">
            <v>-7.5453068366454232</v>
          </cell>
          <cell r="H27">
            <v>-12.430917100520617</v>
          </cell>
        </row>
        <row r="28">
          <cell r="E28">
            <v>-28.079080951108736</v>
          </cell>
          <cell r="H28">
            <v>7.0130862546565993</v>
          </cell>
        </row>
        <row r="29">
          <cell r="E29">
            <v>10.040384520093141</v>
          </cell>
          <cell r="H29">
            <v>-11.310705223224375</v>
          </cell>
        </row>
        <row r="30">
          <cell r="E30">
            <v>-40.46939494613914</v>
          </cell>
          <cell r="H30">
            <v>-8.7613533332272908</v>
          </cell>
        </row>
        <row r="31">
          <cell r="E31">
            <v>-38.031656395080496</v>
          </cell>
          <cell r="H31">
            <v>-0.89974651104486725</v>
          </cell>
        </row>
        <row r="32">
          <cell r="E32">
            <v>-10.14994451511626</v>
          </cell>
          <cell r="H32">
            <v>-8.4706202270615591</v>
          </cell>
        </row>
        <row r="33">
          <cell r="E33">
            <v>53.8</v>
          </cell>
          <cell r="H33">
            <v>7.2753139717425483</v>
          </cell>
        </row>
        <row r="34">
          <cell r="E34">
            <v>-21.629122424001849</v>
          </cell>
          <cell r="H34">
            <v>-2.4381556793161536</v>
          </cell>
        </row>
        <row r="35">
          <cell r="E35">
            <v>-15.276033329228738</v>
          </cell>
          <cell r="H35">
            <v>-5.2673839730207277</v>
          </cell>
        </row>
        <row r="36">
          <cell r="E36">
            <v>-32.047625592742762</v>
          </cell>
          <cell r="H36">
            <v>0.48377099490528508</v>
          </cell>
        </row>
        <row r="37">
          <cell r="E37">
            <v>-16.331059423029515</v>
          </cell>
          <cell r="H37">
            <v>-6.8268233667473197</v>
          </cell>
        </row>
        <row r="38">
          <cell r="E38">
            <v>-44.996526571726292</v>
          </cell>
          <cell r="H38">
            <v>-6.9104989271709343</v>
          </cell>
        </row>
        <row r="39">
          <cell r="E39">
            <v>-8.5738148265987917</v>
          </cell>
          <cell r="H39">
            <v>6.7144334465947679</v>
          </cell>
        </row>
        <row r="40">
          <cell r="E40">
            <v>-7.1232876712328874</v>
          </cell>
          <cell r="H40">
            <v>12.276556008690022</v>
          </cell>
        </row>
        <row r="41">
          <cell r="E41">
            <v>-12.923412204234111</v>
          </cell>
          <cell r="H41">
            <v>-6.1037253469685879</v>
          </cell>
        </row>
        <row r="42">
          <cell r="E42">
            <v>-32.456569684884741</v>
          </cell>
          <cell r="H42">
            <v>-28.102565611392265</v>
          </cell>
        </row>
        <row r="43">
          <cell r="E43">
            <v>-9.9380325329202179</v>
          </cell>
          <cell r="H43">
            <v>-4.7453250017293556</v>
          </cell>
        </row>
        <row r="44">
          <cell r="E44">
            <v>3.822583319515843</v>
          </cell>
          <cell r="H44">
            <v>-7.5011809163911209</v>
          </cell>
        </row>
        <row r="45">
          <cell r="E45">
            <v>-33.157100866336634</v>
          </cell>
          <cell r="H45">
            <v>-2.2676991150442234</v>
          </cell>
        </row>
        <row r="46">
          <cell r="E46">
            <v>-39.697119267701709</v>
          </cell>
          <cell r="H46">
            <v>-14.613248442156589</v>
          </cell>
        </row>
        <row r="47">
          <cell r="E47">
            <v>-30.729502905100063</v>
          </cell>
          <cell r="H47">
            <v>-12.196962076249875</v>
          </cell>
        </row>
        <row r="48">
          <cell r="E48">
            <v>-21.903927945959481</v>
          </cell>
          <cell r="H48">
            <v>1.7872696233843186</v>
          </cell>
        </row>
        <row r="49">
          <cell r="E49">
            <v>-15.39362870743318</v>
          </cell>
          <cell r="H49">
            <v>-16.971237883362463</v>
          </cell>
        </row>
        <row r="50">
          <cell r="E50">
            <v>-10.907869481765829</v>
          </cell>
          <cell r="H50">
            <v>-2.2113496071829388</v>
          </cell>
        </row>
        <row r="51">
          <cell r="E51">
            <v>-24.471963024330691</v>
          </cell>
          <cell r="H51">
            <v>-16.895407142352695</v>
          </cell>
        </row>
        <row r="52">
          <cell r="E52">
            <v>-23.971972987540028</v>
          </cell>
          <cell r="H52">
            <v>15.111993195350152</v>
          </cell>
        </row>
        <row r="53">
          <cell r="E53">
            <v>-8.9846949197519166</v>
          </cell>
          <cell r="H53">
            <v>-23.401090728805158</v>
          </cell>
        </row>
        <row r="54">
          <cell r="E54">
            <v>-19.135093693930898</v>
          </cell>
          <cell r="H54">
            <v>-2.0755628166003817</v>
          </cell>
        </row>
        <row r="55">
          <cell r="E55">
            <v>-7.4194609864167518</v>
          </cell>
          <cell r="H55">
            <v>-1.1259518162526518</v>
          </cell>
        </row>
        <row r="56">
          <cell r="E56">
            <v>-30.318890239858504</v>
          </cell>
          <cell r="H56">
            <v>7.889678778304372</v>
          </cell>
        </row>
        <row r="57">
          <cell r="E57">
            <v>-4.1840080993399198</v>
          </cell>
          <cell r="H57">
            <v>-11.908893709327543</v>
          </cell>
        </row>
        <row r="58">
          <cell r="E58">
            <v>-7.8482286537768715</v>
          </cell>
          <cell r="H58">
            <v>-18.678562192914399</v>
          </cell>
        </row>
        <row r="59">
          <cell r="E59">
            <v>-6.9816192295727575</v>
          </cell>
          <cell r="H59">
            <v>-17.599161560786854</v>
          </cell>
        </row>
        <row r="60">
          <cell r="E60">
            <v>-33.173723842232121</v>
          </cell>
          <cell r="H60">
            <v>-7.5256929305512301</v>
          </cell>
        </row>
        <row r="61">
          <cell r="E61">
            <v>-9.4</v>
          </cell>
          <cell r="H61">
            <v>4.8853665440135927</v>
          </cell>
        </row>
        <row r="62">
          <cell r="H62">
            <v>-30.745361704192149</v>
          </cell>
        </row>
        <row r="63">
          <cell r="E63">
            <v>-40.259574468085106</v>
          </cell>
          <cell r="H63">
            <v>-16.286083584661796</v>
          </cell>
        </row>
        <row r="64">
          <cell r="E64">
            <v>-15.007989903205115</v>
          </cell>
          <cell r="H64">
            <v>-10.604805302402653</v>
          </cell>
        </row>
        <row r="65">
          <cell r="E65">
            <v>-11.229518456985545</v>
          </cell>
          <cell r="H65">
            <v>3.559056612726863E-2</v>
          </cell>
        </row>
        <row r="66">
          <cell r="E66">
            <v>-2.4831921089672875</v>
          </cell>
          <cell r="H66">
            <v>-9.1317593297791433</v>
          </cell>
        </row>
        <row r="67">
          <cell r="E67">
            <v>-1.0834820361242805</v>
          </cell>
          <cell r="H67">
            <v>4.9096705632305913</v>
          </cell>
        </row>
        <row r="68">
          <cell r="E68">
            <v>-6.2621614815832203</v>
          </cell>
          <cell r="H68">
            <v>-20.674213836477989</v>
          </cell>
        </row>
        <row r="69">
          <cell r="E69">
            <v>-16.566129552729578</v>
          </cell>
          <cell r="H69">
            <v>-1.6385038921587238</v>
          </cell>
        </row>
        <row r="70">
          <cell r="E70">
            <v>-4.705686169597854</v>
          </cell>
          <cell r="H70">
            <v>4.5268071863063142E-2</v>
          </cell>
        </row>
        <row r="71">
          <cell r="E71">
            <v>-9.020964210338235</v>
          </cell>
          <cell r="H71">
            <v>2.0370222521299581</v>
          </cell>
        </row>
        <row r="73">
          <cell r="E73">
            <v>25.490354415728532</v>
          </cell>
          <cell r="H73">
            <v>4.2545206414193188</v>
          </cell>
        </row>
        <row r="74">
          <cell r="E74">
            <v>-27.918602767658356</v>
          </cell>
          <cell r="H74">
            <v>-7.0924427612325616</v>
          </cell>
        </row>
        <row r="75">
          <cell r="H75">
            <v>7.2411842353385083</v>
          </cell>
        </row>
        <row r="76">
          <cell r="E76">
            <v>6.7320715606487198</v>
          </cell>
          <cell r="H76">
            <v>0.20695772149403524</v>
          </cell>
        </row>
        <row r="77">
          <cell r="E77">
            <v>13.507598474939016</v>
          </cell>
          <cell r="H77">
            <v>-6.8319530531104107</v>
          </cell>
        </row>
        <row r="78">
          <cell r="E78">
            <v>-22.810253876206104</v>
          </cell>
          <cell r="H78">
            <v>1.7628516366135329</v>
          </cell>
        </row>
        <row r="79">
          <cell r="E79">
            <v>-21.067111941849888</v>
          </cell>
          <cell r="H79">
            <v>-5.8727240675917329</v>
          </cell>
        </row>
        <row r="80">
          <cell r="E80">
            <v>-7.0486929748987137</v>
          </cell>
          <cell r="H80">
            <v>9.9310606883074399</v>
          </cell>
        </row>
        <row r="81">
          <cell r="E81">
            <v>-16.925760541554524</v>
          </cell>
          <cell r="H81">
            <v>16.740214202227889</v>
          </cell>
        </row>
        <row r="82">
          <cell r="E82">
            <v>-18.775372411109799</v>
          </cell>
          <cell r="H82">
            <v>-4.6648002857175896</v>
          </cell>
        </row>
        <row r="83">
          <cell r="E83">
            <v>18.04632892380566</v>
          </cell>
          <cell r="H83">
            <v>-30.977793858260597</v>
          </cell>
        </row>
        <row r="84">
          <cell r="E84">
            <v>17.08724816509239</v>
          </cell>
          <cell r="H84">
            <v>-7.9621287954621351</v>
          </cell>
        </row>
        <row r="85">
          <cell r="E85">
            <v>-25.961533158946409</v>
          </cell>
          <cell r="H85">
            <v>-0.55924266415119916</v>
          </cell>
        </row>
        <row r="86">
          <cell r="E86">
            <v>-13.303109093444036</v>
          </cell>
          <cell r="H86">
            <v>-14.827328900924769</v>
          </cell>
        </row>
        <row r="87">
          <cell r="E87">
            <v>1.5089772990291692</v>
          </cell>
          <cell r="H87">
            <v>-7.4243145241416215</v>
          </cell>
        </row>
        <row r="88">
          <cell r="E88">
            <v>72.71633375734865</v>
          </cell>
          <cell r="H88">
            <v>-7.8260135696271504</v>
          </cell>
        </row>
        <row r="89">
          <cell r="E89">
            <v>-18.031098013847952</v>
          </cell>
          <cell r="H89">
            <v>5.4024849979504665</v>
          </cell>
        </row>
        <row r="90">
          <cell r="E90">
            <v>-26.108769817379084</v>
          </cell>
          <cell r="H90">
            <v>-37.704918032786885</v>
          </cell>
        </row>
        <row r="91">
          <cell r="E91">
            <v>-26.577080148753168</v>
          </cell>
          <cell r="H91">
            <v>-1.4475641787610982</v>
          </cell>
        </row>
        <row r="92">
          <cell r="E92">
            <v>-21.026905441647202</v>
          </cell>
          <cell r="H92">
            <v>3.8470345775131705</v>
          </cell>
        </row>
        <row r="93">
          <cell r="E93">
            <v>-16.165551389309869</v>
          </cell>
          <cell r="H93">
            <v>-18.077727757319551</v>
          </cell>
        </row>
        <row r="94">
          <cell r="E94">
            <v>-20.273632820189775</v>
          </cell>
          <cell r="H94">
            <v>-16.454591688425651</v>
          </cell>
        </row>
        <row r="95">
          <cell r="E95">
            <v>10.757068527406943</v>
          </cell>
          <cell r="H95">
            <v>-23.701233439926909</v>
          </cell>
        </row>
        <row r="96">
          <cell r="E96">
            <v>-6.9674965421853301</v>
          </cell>
          <cell r="H96">
            <v>8.8803088803088883</v>
          </cell>
        </row>
        <row r="97">
          <cell r="E97">
            <v>-2.6918761973626317</v>
          </cell>
          <cell r="H97">
            <v>1.4899211218229595</v>
          </cell>
        </row>
        <row r="98">
          <cell r="E98">
            <v>-40.326244063596938</v>
          </cell>
          <cell r="H98">
            <v>-65.319497542326602</v>
          </cell>
        </row>
        <row r="99">
          <cell r="E99">
            <v>-8.8680533995653406</v>
          </cell>
          <cell r="H99">
            <v>2.6326874473462567</v>
          </cell>
        </row>
        <row r="100">
          <cell r="E100">
            <v>-27.312003311258266</v>
          </cell>
          <cell r="H100">
            <v>33.483652762119476</v>
          </cell>
        </row>
        <row r="101">
          <cell r="E101">
            <v>0.53557811583048931</v>
          </cell>
          <cell r="H101">
            <v>-20.671623089132069</v>
          </cell>
        </row>
        <row r="102">
          <cell r="E102">
            <v>-3.9574560406096708</v>
          </cell>
          <cell r="H102">
            <v>93.759286775631494</v>
          </cell>
        </row>
        <row r="103">
          <cell r="E103">
            <v>13.89823677193877</v>
          </cell>
          <cell r="H103">
            <v>2.8913096895732764</v>
          </cell>
        </row>
        <row r="104">
          <cell r="E104">
            <v>-4.4862689393939377</v>
          </cell>
          <cell r="H104">
            <v>-21.339983823132926</v>
          </cell>
        </row>
        <row r="105">
          <cell r="E105">
            <v>4.0639928667174416</v>
          </cell>
          <cell r="H105">
            <v>-1.6997876110983441</v>
          </cell>
        </row>
        <row r="106">
          <cell r="E106">
            <v>-13.089633527185441</v>
          </cell>
          <cell r="H106">
            <v>3.5061064687667454E-2</v>
          </cell>
        </row>
        <row r="107">
          <cell r="E107">
            <v>-16.29241286954327</v>
          </cell>
          <cell r="H107">
            <v>-15.827262854441997</v>
          </cell>
        </row>
        <row r="108">
          <cell r="E108">
            <v>-20.159016037816755</v>
          </cell>
          <cell r="H108">
            <v>-44.145199063231857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view="pageBreakPreview" zoomScale="93" zoomScaleNormal="85" zoomScaleSheetLayoutView="96" workbookViewId="0">
      <selection sqref="A1:O1"/>
    </sheetView>
  </sheetViews>
  <sheetFormatPr defaultColWidth="7.85546875" defaultRowHeight="12.75" x14ac:dyDescent="0.2"/>
  <cols>
    <col min="1" max="1" width="7" style="1" bestFit="1" customWidth="1"/>
    <col min="2" max="2" width="26.28515625" style="1" customWidth="1"/>
    <col min="3" max="3" width="16.7109375" style="1" customWidth="1"/>
    <col min="4" max="4" width="15.5703125" style="1" customWidth="1"/>
    <col min="5" max="5" width="13.28515625" style="1" customWidth="1"/>
    <col min="6" max="6" width="11.85546875" style="1" customWidth="1"/>
    <col min="7" max="7" width="12" style="1" customWidth="1"/>
    <col min="8" max="9" width="10.85546875" style="1" customWidth="1"/>
    <col min="10" max="10" width="10.7109375" style="1" customWidth="1"/>
    <col min="11" max="11" width="10.42578125" style="2" bestFit="1" customWidth="1"/>
    <col min="12" max="12" width="9.28515625" style="1" customWidth="1"/>
    <col min="13" max="13" width="21.140625" style="1" customWidth="1"/>
    <col min="14" max="14" width="8.5703125" style="3" customWidth="1"/>
    <col min="15" max="15" width="24.7109375" style="1" customWidth="1"/>
    <col min="16" max="16384" width="7.85546875" style="1"/>
  </cols>
  <sheetData>
    <row r="1" spans="1:15" ht="18" customHeight="1" x14ac:dyDescent="0.2">
      <c r="A1" s="93" t="s">
        <v>156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2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6"/>
      <c r="O2" s="4"/>
    </row>
    <row r="3" spans="1:15" ht="13.5" customHeight="1" x14ac:dyDescent="0.2">
      <c r="A3" s="36"/>
      <c r="B3" s="37"/>
      <c r="C3" s="37"/>
      <c r="D3" s="37"/>
      <c r="E3" s="36"/>
      <c r="F3" s="37"/>
      <c r="G3" s="37"/>
      <c r="H3" s="37"/>
      <c r="I3" s="37"/>
      <c r="J3" s="37"/>
      <c r="K3" s="38"/>
      <c r="L3" s="37"/>
      <c r="M3" s="37"/>
      <c r="N3" s="6"/>
      <c r="O3" s="4"/>
    </row>
    <row r="4" spans="1:15" ht="25.5" customHeight="1" x14ac:dyDescent="0.2">
      <c r="A4" s="92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91" t="s">
        <v>5</v>
      </c>
      <c r="G4" s="91"/>
      <c r="H4" s="91"/>
      <c r="I4" s="91"/>
      <c r="J4" s="91"/>
      <c r="K4" s="91" t="s">
        <v>6</v>
      </c>
      <c r="L4" s="91"/>
      <c r="M4" s="91"/>
      <c r="N4" s="84" t="s">
        <v>153</v>
      </c>
      <c r="O4" s="97" t="s">
        <v>152</v>
      </c>
    </row>
    <row r="5" spans="1:15" ht="40.5" customHeight="1" x14ac:dyDescent="0.2">
      <c r="A5" s="92"/>
      <c r="B5" s="91"/>
      <c r="C5" s="91"/>
      <c r="D5" s="91"/>
      <c r="E5" s="91"/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5"/>
      <c r="O5" s="98"/>
    </row>
    <row r="6" spans="1:15" ht="35.25" customHeight="1" x14ac:dyDescent="0.2">
      <c r="A6" s="81" t="s">
        <v>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2.75" customHeight="1" x14ac:dyDescent="0.2">
      <c r="A7" s="28">
        <v>1</v>
      </c>
      <c r="B7" s="42" t="s">
        <v>16</v>
      </c>
      <c r="C7" s="8">
        <v>392</v>
      </c>
      <c r="D7" s="8">
        <v>2103</v>
      </c>
      <c r="E7" s="9">
        <f t="shared" ref="E7:E46" si="0">SUM(F7:J7)</f>
        <v>846581.68</v>
      </c>
      <c r="F7" s="9">
        <v>129931.83</v>
      </c>
      <c r="G7" s="9">
        <v>635690.68000000005</v>
      </c>
      <c r="H7" s="9"/>
      <c r="I7" s="9">
        <v>8657.6200000000008</v>
      </c>
      <c r="J7" s="9">
        <v>72301.55</v>
      </c>
      <c r="K7" s="10">
        <f t="shared" ref="K7:K46" si="1">E7/D7</f>
        <v>402.559048977651</v>
      </c>
      <c r="L7" s="8">
        <f t="shared" ref="L7:L46" si="2">F7/D7</f>
        <v>61.78403708987161</v>
      </c>
      <c r="M7" s="8">
        <f t="shared" ref="M7:M39" si="3">G7/D7</f>
        <v>302.27802187351404</v>
      </c>
      <c r="N7" s="78">
        <f>[1]Аркуш1!$E$18</f>
        <v>-5.5091193611051068</v>
      </c>
      <c r="O7" s="78">
        <f>[1]Аркуш1!$H$18</f>
        <v>-9.6997497914929198</v>
      </c>
    </row>
    <row r="8" spans="1:15" ht="12.75" customHeight="1" x14ac:dyDescent="0.2">
      <c r="A8" s="28">
        <v>2</v>
      </c>
      <c r="B8" s="42" t="s">
        <v>17</v>
      </c>
      <c r="C8" s="8">
        <v>453</v>
      </c>
      <c r="D8" s="8">
        <v>2417</v>
      </c>
      <c r="E8" s="9">
        <f t="shared" si="0"/>
        <v>972153.8</v>
      </c>
      <c r="F8" s="9">
        <v>180149.89</v>
      </c>
      <c r="G8" s="9">
        <v>622639.02</v>
      </c>
      <c r="H8" s="70"/>
      <c r="I8" s="9">
        <v>14319.04</v>
      </c>
      <c r="J8" s="9">
        <v>155045.85</v>
      </c>
      <c r="K8" s="10">
        <f t="shared" si="1"/>
        <v>402.2150599917253</v>
      </c>
      <c r="L8" s="8">
        <f t="shared" si="2"/>
        <v>74.534501448076128</v>
      </c>
      <c r="M8" s="8">
        <f t="shared" si="3"/>
        <v>257.60820024824164</v>
      </c>
      <c r="N8" s="78">
        <f>[1]Аркуш1!$E$22</f>
        <v>-16.236776678204066</v>
      </c>
      <c r="O8" s="78">
        <f>[1]Аркуш1!$H$22</f>
        <v>-5.0177466469830705</v>
      </c>
    </row>
    <row r="9" spans="1:15" ht="12.75" customHeight="1" x14ac:dyDescent="0.2">
      <c r="A9" s="28">
        <v>4</v>
      </c>
      <c r="B9" s="42" t="s">
        <v>21</v>
      </c>
      <c r="C9" s="8">
        <v>119</v>
      </c>
      <c r="D9" s="8">
        <v>311</v>
      </c>
      <c r="E9" s="9">
        <f t="shared" si="0"/>
        <v>124745.65</v>
      </c>
      <c r="F9" s="9">
        <v>30251.48</v>
      </c>
      <c r="G9" s="9">
        <v>82420.53</v>
      </c>
      <c r="H9" s="9">
        <v>9642.14</v>
      </c>
      <c r="I9" s="9">
        <v>2431.5</v>
      </c>
      <c r="J9" s="9"/>
      <c r="K9" s="10">
        <f t="shared" si="1"/>
        <v>401.11141479099678</v>
      </c>
      <c r="L9" s="8">
        <f t="shared" si="2"/>
        <v>97.271639871382632</v>
      </c>
      <c r="M9" s="8">
        <f t="shared" si="3"/>
        <v>265.01778135048232</v>
      </c>
      <c r="N9" s="78">
        <f>[1]Аркуш1!$E$26</f>
        <v>-29.571584358934416</v>
      </c>
      <c r="O9" s="78">
        <f>[1]Аркуш1!$H$26</f>
        <v>6.9804169298799792</v>
      </c>
    </row>
    <row r="10" spans="1:15" s="30" customFormat="1" ht="12.75" customHeight="1" x14ac:dyDescent="0.2">
      <c r="A10" s="28">
        <v>3</v>
      </c>
      <c r="B10" s="42" t="s">
        <v>31</v>
      </c>
      <c r="C10" s="8">
        <v>207</v>
      </c>
      <c r="D10" s="8">
        <v>897</v>
      </c>
      <c r="E10" s="9">
        <f t="shared" si="0"/>
        <v>354429.63</v>
      </c>
      <c r="F10" s="9">
        <v>128764.45</v>
      </c>
      <c r="G10" s="9">
        <v>185109.28</v>
      </c>
      <c r="H10" s="70"/>
      <c r="I10" s="9">
        <v>2460.75</v>
      </c>
      <c r="J10" s="9">
        <v>38095.15</v>
      </c>
      <c r="K10" s="10">
        <f t="shared" si="1"/>
        <v>395.12779264214049</v>
      </c>
      <c r="L10" s="8">
        <f t="shared" si="2"/>
        <v>143.55011148272018</v>
      </c>
      <c r="M10" s="8">
        <f t="shared" si="3"/>
        <v>206.36486064659977</v>
      </c>
      <c r="N10" s="78">
        <f>[1]Аркуш1!$E$37</f>
        <v>-16.331059423029515</v>
      </c>
      <c r="O10" s="78">
        <f>[1]Аркуш1!$H$37</f>
        <v>-6.8268233667473197</v>
      </c>
    </row>
    <row r="11" spans="1:15" ht="12.75" customHeight="1" x14ac:dyDescent="0.2">
      <c r="A11" s="28">
        <v>5</v>
      </c>
      <c r="B11" s="42" t="s">
        <v>38</v>
      </c>
      <c r="C11" s="8">
        <v>364</v>
      </c>
      <c r="D11" s="8">
        <v>2103</v>
      </c>
      <c r="E11" s="9">
        <f t="shared" si="0"/>
        <v>810596.07000000007</v>
      </c>
      <c r="F11" s="9">
        <v>145845.93</v>
      </c>
      <c r="G11" s="9">
        <v>570543.86</v>
      </c>
      <c r="H11" s="9"/>
      <c r="I11" s="9">
        <v>9690.2999999999993</v>
      </c>
      <c r="J11" s="9">
        <v>84515.98</v>
      </c>
      <c r="K11" s="10">
        <f t="shared" si="1"/>
        <v>385.4474893009986</v>
      </c>
      <c r="L11" s="8">
        <f t="shared" si="2"/>
        <v>69.351369472182597</v>
      </c>
      <c r="M11" s="8">
        <f t="shared" si="3"/>
        <v>271.29998097955303</v>
      </c>
      <c r="N11" s="78">
        <f>[1]Аркуш1!$E$44</f>
        <v>3.822583319515843</v>
      </c>
      <c r="O11" s="78">
        <f>[1]Аркуш1!$H$44</f>
        <v>-7.5011809163911209</v>
      </c>
    </row>
    <row r="12" spans="1:15" ht="12" customHeight="1" x14ac:dyDescent="0.2">
      <c r="A12" s="28">
        <v>7</v>
      </c>
      <c r="B12" s="42" t="s">
        <v>45</v>
      </c>
      <c r="C12" s="8">
        <v>307</v>
      </c>
      <c r="D12" s="8">
        <v>1980</v>
      </c>
      <c r="E12" s="9">
        <f t="shared" si="0"/>
        <v>698798.34</v>
      </c>
      <c r="F12" s="9">
        <v>131339.81</v>
      </c>
      <c r="G12" s="9">
        <v>496489.57</v>
      </c>
      <c r="H12" s="9"/>
      <c r="I12" s="9">
        <v>12966.19</v>
      </c>
      <c r="J12" s="9">
        <v>58002.77</v>
      </c>
      <c r="K12" s="10">
        <f t="shared" si="1"/>
        <v>352.92845454545454</v>
      </c>
      <c r="L12" s="8">
        <f t="shared" si="2"/>
        <v>66.333237373737376</v>
      </c>
      <c r="M12" s="8">
        <f t="shared" si="3"/>
        <v>250.75230808080809</v>
      </c>
      <c r="N12" s="78">
        <f>[1]Аркуш1!$E$33</f>
        <v>53.8</v>
      </c>
      <c r="O12" s="78">
        <f>[1]Аркуш1!$H$33</f>
        <v>7.2753139717425483</v>
      </c>
    </row>
    <row r="13" spans="1:15" s="30" customFormat="1" ht="12.75" customHeight="1" x14ac:dyDescent="0.2">
      <c r="A13" s="28">
        <v>6</v>
      </c>
      <c r="B13" s="42" t="s">
        <v>24</v>
      </c>
      <c r="C13" s="8">
        <v>321</v>
      </c>
      <c r="D13" s="8">
        <v>2104</v>
      </c>
      <c r="E13" s="9">
        <f t="shared" si="0"/>
        <v>719431.67000000016</v>
      </c>
      <c r="F13" s="9">
        <v>87743.94</v>
      </c>
      <c r="G13" s="9">
        <v>561526.43000000005</v>
      </c>
      <c r="H13" s="9"/>
      <c r="I13" s="9">
        <v>8307.49</v>
      </c>
      <c r="J13" s="9">
        <v>61853.81</v>
      </c>
      <c r="K13" s="10">
        <f t="shared" si="1"/>
        <v>341.93520437262367</v>
      </c>
      <c r="L13" s="8">
        <f t="shared" si="2"/>
        <v>41.703393536121673</v>
      </c>
      <c r="M13" s="8">
        <f t="shared" si="3"/>
        <v>266.88518536121677</v>
      </c>
      <c r="N13" s="78">
        <f>[1]Аркуш1!$E$48</f>
        <v>-21.903927945959481</v>
      </c>
      <c r="O13" s="78">
        <f>[1]Аркуш1!$H$48</f>
        <v>1.7872696233843186</v>
      </c>
    </row>
    <row r="14" spans="1:15" x14ac:dyDescent="0.2">
      <c r="A14" s="28">
        <v>8</v>
      </c>
      <c r="B14" s="42" t="s">
        <v>52</v>
      </c>
      <c r="C14" s="8">
        <v>450</v>
      </c>
      <c r="D14" s="8">
        <v>2308</v>
      </c>
      <c r="E14" s="9">
        <f t="shared" si="0"/>
        <v>772531.70000000007</v>
      </c>
      <c r="F14" s="9">
        <v>170858.84</v>
      </c>
      <c r="G14" s="9">
        <v>429346.07</v>
      </c>
      <c r="H14" s="9"/>
      <c r="I14" s="9">
        <v>9684.65</v>
      </c>
      <c r="J14" s="9">
        <v>162642.14000000001</v>
      </c>
      <c r="K14" s="10">
        <f t="shared" si="1"/>
        <v>334.7191074523397</v>
      </c>
      <c r="L14" s="8">
        <f t="shared" si="2"/>
        <v>74.028960138648173</v>
      </c>
      <c r="M14" s="8">
        <f t="shared" si="3"/>
        <v>186.02516031195842</v>
      </c>
      <c r="N14" s="78">
        <f>[1]Аркуш1!$E$30</f>
        <v>-40.46939494613914</v>
      </c>
      <c r="O14" s="78">
        <f>[1]Аркуш1!$H$30</f>
        <v>-8.7613533332272908</v>
      </c>
    </row>
    <row r="15" spans="1:15" s="30" customFormat="1" ht="13.5" customHeight="1" x14ac:dyDescent="0.2">
      <c r="A15" s="28">
        <v>9</v>
      </c>
      <c r="B15" s="42" t="s">
        <v>25</v>
      </c>
      <c r="C15" s="8">
        <v>324</v>
      </c>
      <c r="D15" s="8">
        <v>2437</v>
      </c>
      <c r="E15" s="9">
        <f t="shared" si="0"/>
        <v>808793.64999999991</v>
      </c>
      <c r="F15" s="9">
        <v>116387.61</v>
      </c>
      <c r="G15" s="9">
        <v>627502.73</v>
      </c>
      <c r="H15" s="9"/>
      <c r="I15" s="9">
        <v>8750.57</v>
      </c>
      <c r="J15" s="9">
        <v>56152.74</v>
      </c>
      <c r="K15" s="10">
        <f t="shared" si="1"/>
        <v>331.88085761181776</v>
      </c>
      <c r="L15" s="8">
        <f t="shared" si="2"/>
        <v>47.758559704554777</v>
      </c>
      <c r="M15" s="8">
        <f t="shared" si="3"/>
        <v>257.48983586376693</v>
      </c>
      <c r="N15" s="78">
        <f>[1]Аркуш1!$E$20</f>
        <v>-12.107053984053636</v>
      </c>
      <c r="O15" s="78">
        <f>[1]Аркуш1!$H$20</f>
        <v>-14.629779243181858</v>
      </c>
    </row>
    <row r="16" spans="1:15" s="30" customFormat="1" ht="12.75" customHeight="1" x14ac:dyDescent="0.2">
      <c r="A16" s="28">
        <v>12</v>
      </c>
      <c r="B16" s="42" t="s">
        <v>23</v>
      </c>
      <c r="C16" s="8">
        <v>347</v>
      </c>
      <c r="D16" s="8">
        <v>1859</v>
      </c>
      <c r="E16" s="9">
        <f t="shared" si="0"/>
        <v>612126.11</v>
      </c>
      <c r="F16" s="9">
        <v>134907.69</v>
      </c>
      <c r="G16" s="9">
        <v>378832.55</v>
      </c>
      <c r="H16" s="9"/>
      <c r="I16" s="9">
        <v>8849.19</v>
      </c>
      <c r="J16" s="9">
        <v>89536.68</v>
      </c>
      <c r="K16" s="10">
        <f t="shared" si="1"/>
        <v>329.27708983324368</v>
      </c>
      <c r="L16" s="8">
        <f t="shared" si="2"/>
        <v>72.570032275416892</v>
      </c>
      <c r="M16" s="8">
        <f t="shared" si="3"/>
        <v>203.78297471759009</v>
      </c>
      <c r="N16" s="78">
        <f>[1]Аркуш1!$E$12</f>
        <v>-15.320416071792778</v>
      </c>
      <c r="O16" s="78">
        <f>[1]Аркуш1!$H$12</f>
        <v>-7.9863231163756296</v>
      </c>
    </row>
    <row r="17" spans="1:15" ht="12.75" customHeight="1" x14ac:dyDescent="0.2">
      <c r="A17" s="28">
        <v>10</v>
      </c>
      <c r="B17" s="42" t="s">
        <v>29</v>
      </c>
      <c r="C17" s="8">
        <v>322</v>
      </c>
      <c r="D17" s="8">
        <v>2437</v>
      </c>
      <c r="E17" s="9">
        <f t="shared" si="0"/>
        <v>782457.28</v>
      </c>
      <c r="F17" s="9">
        <v>120394.13</v>
      </c>
      <c r="G17" s="9">
        <v>600759.89</v>
      </c>
      <c r="H17" s="9"/>
      <c r="I17" s="9">
        <v>8872.82</v>
      </c>
      <c r="J17" s="9">
        <v>52430.44</v>
      </c>
      <c r="K17" s="10">
        <f t="shared" si="1"/>
        <v>321.07397620024619</v>
      </c>
      <c r="L17" s="8">
        <f t="shared" si="2"/>
        <v>49.40259745588839</v>
      </c>
      <c r="M17" s="8">
        <f t="shared" si="3"/>
        <v>246.51616331555192</v>
      </c>
      <c r="N17" s="78">
        <f>[1]Аркуш1!$E$32</f>
        <v>-10.14994451511626</v>
      </c>
      <c r="O17" s="78">
        <f>[1]Аркуш1!$H$32</f>
        <v>-8.4706202270615591</v>
      </c>
    </row>
    <row r="18" spans="1:15" ht="12.75" customHeight="1" x14ac:dyDescent="0.2">
      <c r="A18" s="28">
        <v>11</v>
      </c>
      <c r="B18" s="42" t="s">
        <v>28</v>
      </c>
      <c r="C18" s="8">
        <v>330</v>
      </c>
      <c r="D18" s="8">
        <v>2437</v>
      </c>
      <c r="E18" s="9">
        <f t="shared" si="0"/>
        <v>780677.44000000018</v>
      </c>
      <c r="F18" s="9">
        <v>168485.49</v>
      </c>
      <c r="G18" s="9">
        <v>512039.34</v>
      </c>
      <c r="H18" s="9"/>
      <c r="I18" s="9">
        <v>8473.56</v>
      </c>
      <c r="J18" s="9">
        <v>91679.05</v>
      </c>
      <c r="K18" s="10">
        <f t="shared" si="1"/>
        <v>320.34363561756265</v>
      </c>
      <c r="L18" s="8">
        <f t="shared" si="2"/>
        <v>69.136434140336476</v>
      </c>
      <c r="M18" s="8">
        <f t="shared" si="3"/>
        <v>210.11052113254001</v>
      </c>
      <c r="N18" s="78">
        <f>[1]Аркуш1!$E$17</f>
        <v>-24.303749966494223</v>
      </c>
      <c r="O18" s="78">
        <f>[1]Аркуш1!$H$17</f>
        <v>-12.621719373087259</v>
      </c>
    </row>
    <row r="19" spans="1:15" ht="12.75" customHeight="1" x14ac:dyDescent="0.2">
      <c r="A19" s="28">
        <v>13</v>
      </c>
      <c r="B19" s="42" t="s">
        <v>47</v>
      </c>
      <c r="C19" s="8">
        <v>204</v>
      </c>
      <c r="D19" s="8">
        <v>1049</v>
      </c>
      <c r="E19" s="9">
        <f t="shared" si="0"/>
        <v>334405.23</v>
      </c>
      <c r="F19" s="9">
        <v>115124.89</v>
      </c>
      <c r="G19" s="9">
        <v>212438.02</v>
      </c>
      <c r="H19" s="9"/>
      <c r="I19" s="9">
        <v>6842.32</v>
      </c>
      <c r="J19" s="9"/>
      <c r="K19" s="10">
        <f t="shared" si="1"/>
        <v>318.78477597712106</v>
      </c>
      <c r="L19" s="8">
        <f t="shared" si="2"/>
        <v>109.74727359389895</v>
      </c>
      <c r="M19" s="8">
        <f t="shared" si="3"/>
        <v>202.51479504289799</v>
      </c>
      <c r="N19" s="78">
        <f>[1]Аркуш1!$E$19</f>
        <v>-16.290519657873929</v>
      </c>
      <c r="O19" s="78">
        <f>[1]Аркуш1!$H$19</f>
        <v>-3.7866905668832658</v>
      </c>
    </row>
    <row r="20" spans="1:15" ht="12.75" customHeight="1" x14ac:dyDescent="0.2">
      <c r="A20" s="28">
        <v>18</v>
      </c>
      <c r="B20" s="42" t="s">
        <v>32</v>
      </c>
      <c r="C20" s="8">
        <v>551</v>
      </c>
      <c r="D20" s="8">
        <v>2462</v>
      </c>
      <c r="E20" s="9">
        <f t="shared" si="0"/>
        <v>783322.1</v>
      </c>
      <c r="F20" s="9">
        <v>201606.79</v>
      </c>
      <c r="G20" s="9">
        <v>452517.3</v>
      </c>
      <c r="H20" s="9"/>
      <c r="I20" s="9">
        <v>12239.22</v>
      </c>
      <c r="J20" s="9">
        <v>116958.79</v>
      </c>
      <c r="K20" s="10">
        <f t="shared" si="1"/>
        <v>318.16494719740047</v>
      </c>
      <c r="L20" s="8">
        <f t="shared" si="2"/>
        <v>81.887404549147035</v>
      </c>
      <c r="M20" s="8">
        <f t="shared" si="3"/>
        <v>183.80069049553208</v>
      </c>
      <c r="N20" s="78">
        <f>[1]Аркуш1!$E$21</f>
        <v>-18.848322847736071</v>
      </c>
      <c r="O20" s="78">
        <f>[1]Аркуш1!$H$21</f>
        <v>-16.267587333407562</v>
      </c>
    </row>
    <row r="21" spans="1:15" ht="12" customHeight="1" x14ac:dyDescent="0.2">
      <c r="A21" s="28">
        <v>14</v>
      </c>
      <c r="B21" s="42" t="s">
        <v>40</v>
      </c>
      <c r="C21" s="8">
        <v>464</v>
      </c>
      <c r="D21" s="8">
        <v>2437</v>
      </c>
      <c r="E21" s="9">
        <f t="shared" si="0"/>
        <v>772781.09</v>
      </c>
      <c r="F21" s="9">
        <v>128484.02</v>
      </c>
      <c r="G21" s="9">
        <v>547243.44999999995</v>
      </c>
      <c r="H21" s="9"/>
      <c r="I21" s="9">
        <v>12395.33</v>
      </c>
      <c r="J21" s="9">
        <v>84658.29</v>
      </c>
      <c r="K21" s="10">
        <f t="shared" si="1"/>
        <v>317.10344275748872</v>
      </c>
      <c r="L21" s="8">
        <f t="shared" si="2"/>
        <v>52.722207632334836</v>
      </c>
      <c r="M21" s="8">
        <f t="shared" si="3"/>
        <v>224.55619614279851</v>
      </c>
      <c r="N21" s="78">
        <f>[1]Аркуш1!$E$16</f>
        <v>0.38279915603337145</v>
      </c>
      <c r="O21" s="78">
        <f>[1]Аркуш1!$H$16</f>
        <v>-13.219440708248854</v>
      </c>
    </row>
    <row r="22" spans="1:15" s="30" customFormat="1" ht="12.75" customHeight="1" x14ac:dyDescent="0.2">
      <c r="A22" s="28">
        <v>19</v>
      </c>
      <c r="B22" s="42" t="s">
        <v>36</v>
      </c>
      <c r="C22" s="8">
        <v>360</v>
      </c>
      <c r="D22" s="8">
        <v>2437</v>
      </c>
      <c r="E22" s="9">
        <f t="shared" si="0"/>
        <v>759266.89</v>
      </c>
      <c r="F22" s="9">
        <v>186203.16</v>
      </c>
      <c r="G22" s="9">
        <v>558308.63</v>
      </c>
      <c r="H22" s="9"/>
      <c r="I22" s="9">
        <v>14755.1</v>
      </c>
      <c r="J22" s="9"/>
      <c r="K22" s="10">
        <f t="shared" si="1"/>
        <v>311.55801805498567</v>
      </c>
      <c r="L22" s="8">
        <f t="shared" si="2"/>
        <v>76.406713171932708</v>
      </c>
      <c r="M22" s="8">
        <f t="shared" si="3"/>
        <v>229.09668855149775</v>
      </c>
      <c r="N22" s="78">
        <f>[1]Аркуш1!$E$14</f>
        <v>-32.563528145658992</v>
      </c>
      <c r="O22" s="78">
        <f>[1]Аркуш1!$H$14</f>
        <v>-1.2873326467556012E-2</v>
      </c>
    </row>
    <row r="23" spans="1:15" ht="12.75" customHeight="1" x14ac:dyDescent="0.2">
      <c r="A23" s="28">
        <v>17</v>
      </c>
      <c r="B23" s="42" t="s">
        <v>111</v>
      </c>
      <c r="C23" s="8">
        <v>156</v>
      </c>
      <c r="D23" s="8">
        <v>872.7</v>
      </c>
      <c r="E23" s="9">
        <f t="shared" si="0"/>
        <v>269020.90999999997</v>
      </c>
      <c r="F23" s="9">
        <v>105246.71</v>
      </c>
      <c r="G23" s="9">
        <v>157836.91</v>
      </c>
      <c r="H23" s="9"/>
      <c r="I23" s="9">
        <v>5937.29</v>
      </c>
      <c r="J23" s="9"/>
      <c r="K23" s="10">
        <f t="shared" si="1"/>
        <v>308.26275925289326</v>
      </c>
      <c r="L23" s="8">
        <f t="shared" si="2"/>
        <v>120.59895725908102</v>
      </c>
      <c r="M23" s="8">
        <f t="shared" si="3"/>
        <v>180.860444597227</v>
      </c>
      <c r="N23" s="78">
        <f>[1]Аркуш1!$E$51</f>
        <v>-24.471963024330691</v>
      </c>
      <c r="O23" s="78">
        <f>[1]Аркуш1!$H$51</f>
        <v>-16.895407142352695</v>
      </c>
    </row>
    <row r="24" spans="1:15" ht="12.75" customHeight="1" x14ac:dyDescent="0.2">
      <c r="A24" s="28">
        <v>15</v>
      </c>
      <c r="B24" s="42" t="s">
        <v>22</v>
      </c>
      <c r="C24" s="8">
        <v>386</v>
      </c>
      <c r="D24" s="8">
        <v>2130</v>
      </c>
      <c r="E24" s="9">
        <f t="shared" si="0"/>
        <v>653687.63</v>
      </c>
      <c r="F24" s="9">
        <v>146021.01999999999</v>
      </c>
      <c r="G24" s="9">
        <v>408027.09</v>
      </c>
      <c r="H24" s="9"/>
      <c r="I24" s="9">
        <v>7980.8</v>
      </c>
      <c r="J24" s="9">
        <v>91658.72</v>
      </c>
      <c r="K24" s="10">
        <f t="shared" si="1"/>
        <v>306.89560093896716</v>
      </c>
      <c r="L24" s="8">
        <f t="shared" si="2"/>
        <v>68.55446948356807</v>
      </c>
      <c r="M24" s="8">
        <f t="shared" si="3"/>
        <v>191.56201408450704</v>
      </c>
      <c r="N24" s="78">
        <f>[1]Аркуш1!$E$42</f>
        <v>-32.456569684884741</v>
      </c>
      <c r="O24" s="78">
        <f>[1]Аркуш1!$H$42</f>
        <v>-28.102565611392265</v>
      </c>
    </row>
    <row r="25" spans="1:15" ht="12.75" customHeight="1" x14ac:dyDescent="0.2">
      <c r="A25" s="28">
        <v>16</v>
      </c>
      <c r="B25" s="42" t="s">
        <v>19</v>
      </c>
      <c r="C25" s="8">
        <v>416</v>
      </c>
      <c r="D25" s="8">
        <v>2417</v>
      </c>
      <c r="E25" s="9">
        <f t="shared" si="0"/>
        <v>739167.17</v>
      </c>
      <c r="F25" s="9">
        <v>133088.44</v>
      </c>
      <c r="G25" s="9">
        <v>402834.12</v>
      </c>
      <c r="H25" s="9"/>
      <c r="I25" s="9">
        <v>9570.51</v>
      </c>
      <c r="J25" s="9">
        <v>193674.1</v>
      </c>
      <c r="K25" s="10">
        <f t="shared" si="1"/>
        <v>305.82009515928837</v>
      </c>
      <c r="L25" s="8">
        <f t="shared" si="2"/>
        <v>55.063483657426566</v>
      </c>
      <c r="M25" s="8">
        <f t="shared" si="3"/>
        <v>166.66699213901529</v>
      </c>
      <c r="N25" s="78">
        <f>[1]Аркуш1!$E$15</f>
        <v>-33.919961715618825</v>
      </c>
      <c r="O25" s="78">
        <f>[1]Аркуш1!$H$15</f>
        <v>5.5970859918103031</v>
      </c>
    </row>
    <row r="26" spans="1:15" ht="12.75" customHeight="1" x14ac:dyDescent="0.2">
      <c r="A26" s="28">
        <v>20</v>
      </c>
      <c r="B26" s="42" t="s">
        <v>49</v>
      </c>
      <c r="C26" s="8">
        <v>213</v>
      </c>
      <c r="D26" s="8">
        <v>2044</v>
      </c>
      <c r="E26" s="9">
        <f t="shared" si="0"/>
        <v>619190.63</v>
      </c>
      <c r="F26" s="9">
        <v>198308.95</v>
      </c>
      <c r="G26" s="9">
        <v>361016.54</v>
      </c>
      <c r="H26" s="9"/>
      <c r="I26" s="9">
        <v>8418.42</v>
      </c>
      <c r="J26" s="9">
        <v>51446.720000000001</v>
      </c>
      <c r="K26" s="10">
        <f t="shared" si="1"/>
        <v>302.93083659491197</v>
      </c>
      <c r="L26" s="8">
        <f t="shared" si="2"/>
        <v>97.020034246575349</v>
      </c>
      <c r="M26" s="8">
        <f t="shared" si="3"/>
        <v>176.62257338551859</v>
      </c>
      <c r="N26" s="78">
        <f>[1]Аркуш1!$E$36</f>
        <v>-32.047625592742762</v>
      </c>
      <c r="O26" s="78">
        <f>[1]Аркуш1!$H$36</f>
        <v>0.48377099490528508</v>
      </c>
    </row>
    <row r="27" spans="1:15" ht="12.75" customHeight="1" x14ac:dyDescent="0.2">
      <c r="A27" s="28">
        <v>21</v>
      </c>
      <c r="B27" s="42" t="s">
        <v>18</v>
      </c>
      <c r="C27" s="8">
        <v>359</v>
      </c>
      <c r="D27" s="8">
        <v>2319</v>
      </c>
      <c r="E27" s="9">
        <f t="shared" si="0"/>
        <v>691985.4</v>
      </c>
      <c r="F27" s="9">
        <v>103607.96</v>
      </c>
      <c r="G27" s="9">
        <v>354985.08</v>
      </c>
      <c r="H27" s="9"/>
      <c r="I27" s="9">
        <v>16137.45</v>
      </c>
      <c r="J27" s="9">
        <v>217254.91</v>
      </c>
      <c r="K27" s="10">
        <f t="shared" si="1"/>
        <v>298.39818887451491</v>
      </c>
      <c r="L27" s="8">
        <f t="shared" si="2"/>
        <v>44.677861147046144</v>
      </c>
      <c r="M27" s="8">
        <f t="shared" si="3"/>
        <v>153.07679172056922</v>
      </c>
      <c r="N27" s="78">
        <f>[1]Аркуш1!$E$24</f>
        <v>-54.37474101017542</v>
      </c>
      <c r="O27" s="78">
        <f>[1]Аркуш1!$H$24</f>
        <v>0.44258027191206395</v>
      </c>
    </row>
    <row r="28" spans="1:15" ht="12.75" customHeight="1" x14ac:dyDescent="0.2">
      <c r="A28" s="28">
        <v>22</v>
      </c>
      <c r="B28" s="42" t="s">
        <v>30</v>
      </c>
      <c r="C28" s="8">
        <v>306</v>
      </c>
      <c r="D28" s="8">
        <v>1980</v>
      </c>
      <c r="E28" s="9">
        <f t="shared" si="0"/>
        <v>588790.72000000009</v>
      </c>
      <c r="F28" s="9">
        <v>89836.97</v>
      </c>
      <c r="G28" s="9">
        <v>432484.69</v>
      </c>
      <c r="H28" s="9"/>
      <c r="I28" s="9">
        <v>8141.05</v>
      </c>
      <c r="J28" s="9">
        <v>58328.01</v>
      </c>
      <c r="K28" s="10">
        <f t="shared" si="1"/>
        <v>297.36905050505055</v>
      </c>
      <c r="L28" s="8">
        <f t="shared" si="2"/>
        <v>45.37220707070707</v>
      </c>
      <c r="M28" s="8">
        <f t="shared" si="3"/>
        <v>218.4266111111111</v>
      </c>
      <c r="N28" s="78">
        <f>[1]Аркуш1!$E$34</f>
        <v>-21.629122424001849</v>
      </c>
      <c r="O28" s="78">
        <f>[1]Аркуш1!$H$34</f>
        <v>-2.4381556793161536</v>
      </c>
    </row>
    <row r="29" spans="1:15" ht="12.75" customHeight="1" x14ac:dyDescent="0.2">
      <c r="A29" s="28">
        <v>23</v>
      </c>
      <c r="B29" s="42" t="s">
        <v>43</v>
      </c>
      <c r="C29" s="8">
        <v>185</v>
      </c>
      <c r="D29" s="8">
        <v>1099</v>
      </c>
      <c r="E29" s="9">
        <f t="shared" si="0"/>
        <v>318889.7</v>
      </c>
      <c r="F29" s="9">
        <v>88195.1</v>
      </c>
      <c r="G29" s="9">
        <v>225008.92</v>
      </c>
      <c r="H29" s="9"/>
      <c r="I29" s="9">
        <v>5685.68</v>
      </c>
      <c r="J29" s="9"/>
      <c r="K29" s="10">
        <f t="shared" si="1"/>
        <v>290.16351228389448</v>
      </c>
      <c r="L29" s="8">
        <f t="shared" si="2"/>
        <v>80.250318471337579</v>
      </c>
      <c r="M29" s="8">
        <f t="shared" si="3"/>
        <v>204.73969062784352</v>
      </c>
      <c r="N29" s="78">
        <f>[1]Аркуш1!$E$40</f>
        <v>-7.1232876712328874</v>
      </c>
      <c r="O29" s="78">
        <f>[1]Аркуш1!$H$40</f>
        <v>12.276556008690022</v>
      </c>
    </row>
    <row r="30" spans="1:15" ht="12.75" customHeight="1" x14ac:dyDescent="0.2">
      <c r="A30" s="28">
        <v>25</v>
      </c>
      <c r="B30" s="42" t="s">
        <v>34</v>
      </c>
      <c r="C30" s="8">
        <v>337</v>
      </c>
      <c r="D30" s="8">
        <v>1799</v>
      </c>
      <c r="E30" s="9">
        <f t="shared" si="0"/>
        <v>515345.26999999996</v>
      </c>
      <c r="F30" s="9">
        <v>104010.68</v>
      </c>
      <c r="G30" s="9">
        <v>313318.42</v>
      </c>
      <c r="H30" s="9"/>
      <c r="I30" s="9">
        <v>7895.55</v>
      </c>
      <c r="J30" s="9">
        <v>90120.62</v>
      </c>
      <c r="K30" s="10">
        <f t="shared" si="1"/>
        <v>286.46207337409669</v>
      </c>
      <c r="L30" s="8">
        <f t="shared" si="2"/>
        <v>57.815831017231794</v>
      </c>
      <c r="M30" s="8">
        <f t="shared" si="3"/>
        <v>174.16254585881043</v>
      </c>
      <c r="N30" s="78">
        <f>[1]Аркуш1!$E$47</f>
        <v>-30.729502905100063</v>
      </c>
      <c r="O30" s="78">
        <f>[1]Аркуш1!$H$47</f>
        <v>-12.196962076249875</v>
      </c>
    </row>
    <row r="31" spans="1:15" ht="12.75" customHeight="1" x14ac:dyDescent="0.2">
      <c r="A31" s="28">
        <v>26</v>
      </c>
      <c r="B31" s="42" t="s">
        <v>39</v>
      </c>
      <c r="C31" s="8">
        <v>382</v>
      </c>
      <c r="D31" s="8">
        <v>2436</v>
      </c>
      <c r="E31" s="9">
        <f t="shared" si="0"/>
        <v>687576.96000000008</v>
      </c>
      <c r="F31" s="9">
        <v>141633.31</v>
      </c>
      <c r="G31" s="9">
        <v>460551.23</v>
      </c>
      <c r="H31" s="9"/>
      <c r="I31" s="9">
        <v>9948.27</v>
      </c>
      <c r="J31" s="9">
        <v>75444.149999999994</v>
      </c>
      <c r="K31" s="10">
        <f t="shared" si="1"/>
        <v>282.25655172413798</v>
      </c>
      <c r="L31" s="8">
        <f t="shared" si="2"/>
        <v>58.14175287356322</v>
      </c>
      <c r="M31" s="8">
        <f t="shared" si="3"/>
        <v>189.06043924466337</v>
      </c>
      <c r="N31" s="78">
        <f>[1]Аркуш1!$E$25</f>
        <v>-13.818727652971731</v>
      </c>
      <c r="O31" s="78">
        <f>[1]Аркуш1!$H$25</f>
        <v>3.946182425748006</v>
      </c>
    </row>
    <row r="32" spans="1:15" ht="12.75" customHeight="1" x14ac:dyDescent="0.2">
      <c r="A32" s="28">
        <v>27</v>
      </c>
      <c r="B32" s="42" t="s">
        <v>20</v>
      </c>
      <c r="C32" s="8">
        <v>350</v>
      </c>
      <c r="D32" s="8">
        <v>2104</v>
      </c>
      <c r="E32" s="9">
        <f t="shared" si="0"/>
        <v>591966.6</v>
      </c>
      <c r="F32" s="9">
        <v>95783.42</v>
      </c>
      <c r="G32" s="9">
        <v>400606.57</v>
      </c>
      <c r="H32" s="9"/>
      <c r="I32" s="9">
        <v>10603.86</v>
      </c>
      <c r="J32" s="9">
        <v>84972.75</v>
      </c>
      <c r="K32" s="10">
        <f t="shared" si="1"/>
        <v>281.3529467680608</v>
      </c>
      <c r="L32" s="8">
        <f t="shared" si="2"/>
        <v>45.524439163498101</v>
      </c>
      <c r="M32" s="8">
        <f t="shared" si="3"/>
        <v>190.4023621673004</v>
      </c>
      <c r="N32" s="78">
        <f>[1]Аркуш1!$E$41</f>
        <v>-12.923412204234111</v>
      </c>
      <c r="O32" s="78">
        <f>[1]Аркуш1!$H$41</f>
        <v>-6.1037253469685879</v>
      </c>
    </row>
    <row r="33" spans="1:15" s="30" customFormat="1" ht="12.75" customHeight="1" x14ac:dyDescent="0.2">
      <c r="A33" s="28">
        <v>24</v>
      </c>
      <c r="B33" s="42" t="s">
        <v>35</v>
      </c>
      <c r="C33" s="8">
        <v>209</v>
      </c>
      <c r="D33" s="8">
        <v>1515</v>
      </c>
      <c r="E33" s="9">
        <f t="shared" si="0"/>
        <v>421437.91</v>
      </c>
      <c r="F33" s="9">
        <v>168283.79</v>
      </c>
      <c r="G33" s="9">
        <v>245638.18</v>
      </c>
      <c r="H33" s="9"/>
      <c r="I33" s="9">
        <v>7515.94</v>
      </c>
      <c r="J33" s="9"/>
      <c r="K33" s="10">
        <f t="shared" si="1"/>
        <v>278.17683828382837</v>
      </c>
      <c r="L33" s="8">
        <f t="shared" si="2"/>
        <v>111.0784092409241</v>
      </c>
      <c r="M33" s="8">
        <f t="shared" si="3"/>
        <v>162.13741254125412</v>
      </c>
      <c r="N33" s="78">
        <f>[1]Аркуш1!$E$28</f>
        <v>-28.079080951108736</v>
      </c>
      <c r="O33" s="78">
        <f>[1]Аркуш1!$H$28</f>
        <v>7.0130862546565993</v>
      </c>
    </row>
    <row r="34" spans="1:15" s="30" customFormat="1" ht="12.75" customHeight="1" x14ac:dyDescent="0.2">
      <c r="A34" s="28">
        <v>28</v>
      </c>
      <c r="B34" s="42" t="s">
        <v>33</v>
      </c>
      <c r="C34" s="8">
        <v>308</v>
      </c>
      <c r="D34" s="8">
        <v>1799</v>
      </c>
      <c r="E34" s="9">
        <f t="shared" si="0"/>
        <v>484992.33999999997</v>
      </c>
      <c r="F34" s="9">
        <v>105590.77</v>
      </c>
      <c r="G34" s="9">
        <v>313122.59999999998</v>
      </c>
      <c r="H34" s="9"/>
      <c r="I34" s="9">
        <v>4364.17</v>
      </c>
      <c r="J34" s="9">
        <v>61914.8</v>
      </c>
      <c r="K34" s="10">
        <f t="shared" si="1"/>
        <v>269.58996108949412</v>
      </c>
      <c r="L34" s="8">
        <f t="shared" si="2"/>
        <v>58.69414674819344</v>
      </c>
      <c r="M34" s="8">
        <f t="shared" si="3"/>
        <v>174.05369649805445</v>
      </c>
      <c r="N34" s="78">
        <f>[1]Аркуш1!$E$45</f>
        <v>-33.157100866336634</v>
      </c>
      <c r="O34" s="78">
        <f>[1]Аркуш1!$H$45</f>
        <v>-2.2676991150442234</v>
      </c>
    </row>
    <row r="35" spans="1:15" ht="12.75" customHeight="1" x14ac:dyDescent="0.2">
      <c r="A35" s="28">
        <v>31</v>
      </c>
      <c r="B35" s="42" t="s">
        <v>27</v>
      </c>
      <c r="C35" s="8">
        <v>360</v>
      </c>
      <c r="D35" s="8">
        <v>2129</v>
      </c>
      <c r="E35" s="9">
        <f t="shared" si="0"/>
        <v>573798.66</v>
      </c>
      <c r="F35" s="9">
        <v>106213.47</v>
      </c>
      <c r="G35" s="9">
        <v>415136.44</v>
      </c>
      <c r="H35" s="9"/>
      <c r="I35" s="9">
        <v>6210.65</v>
      </c>
      <c r="J35" s="9">
        <v>46238.1</v>
      </c>
      <c r="K35" s="10">
        <f t="shared" si="1"/>
        <v>269.51557538750586</v>
      </c>
      <c r="L35" s="8">
        <f t="shared" si="2"/>
        <v>49.888900892437768</v>
      </c>
      <c r="M35" s="8">
        <f t="shared" si="3"/>
        <v>194.99128229215594</v>
      </c>
      <c r="N35" s="78">
        <f>[1]Аркуш1!$E$31</f>
        <v>-38.031656395080496</v>
      </c>
      <c r="O35" s="78">
        <f>[1]Аркуш1!$H$31</f>
        <v>-0.89974651104486725</v>
      </c>
    </row>
    <row r="36" spans="1:15" ht="13.5" customHeight="1" x14ac:dyDescent="0.2">
      <c r="A36" s="28">
        <v>30</v>
      </c>
      <c r="B36" s="42" t="s">
        <v>41</v>
      </c>
      <c r="C36" s="8">
        <v>124</v>
      </c>
      <c r="D36" s="8">
        <v>1098</v>
      </c>
      <c r="E36" s="9">
        <f t="shared" si="0"/>
        <v>278162.84999999998</v>
      </c>
      <c r="F36" s="76">
        <v>43070.92</v>
      </c>
      <c r="G36" s="9">
        <v>204371.45</v>
      </c>
      <c r="H36" s="9"/>
      <c r="I36" s="9">
        <v>3352.27</v>
      </c>
      <c r="J36" s="9">
        <v>27368.21</v>
      </c>
      <c r="K36" s="10">
        <f t="shared" si="1"/>
        <v>253.33592896174861</v>
      </c>
      <c r="L36" s="8">
        <f t="shared" si="2"/>
        <v>39.226703096539161</v>
      </c>
      <c r="M36" s="8">
        <f t="shared" si="3"/>
        <v>186.13064663023681</v>
      </c>
      <c r="N36" s="78">
        <f>[1]Аркуш1!$E$39</f>
        <v>-8.5738148265987917</v>
      </c>
      <c r="O36" s="78">
        <f>[1]Аркуш1!$H$39</f>
        <v>6.7144334465947679</v>
      </c>
    </row>
    <row r="37" spans="1:15" ht="13.5" customHeight="1" x14ac:dyDescent="0.2">
      <c r="A37" s="28">
        <v>36</v>
      </c>
      <c r="B37" s="42" t="s">
        <v>48</v>
      </c>
      <c r="C37" s="8">
        <v>220</v>
      </c>
      <c r="D37" s="8">
        <v>1515</v>
      </c>
      <c r="E37" s="9">
        <f t="shared" si="0"/>
        <v>381677.37999999995</v>
      </c>
      <c r="F37" s="9">
        <v>97792.29</v>
      </c>
      <c r="G37" s="9">
        <v>269859.87</v>
      </c>
      <c r="H37" s="9"/>
      <c r="I37" s="9">
        <v>14025.22</v>
      </c>
      <c r="J37" s="9"/>
      <c r="K37" s="10">
        <f t="shared" si="1"/>
        <v>251.93226402640261</v>
      </c>
      <c r="L37" s="8">
        <f t="shared" si="2"/>
        <v>64.549366336633653</v>
      </c>
      <c r="M37" s="8">
        <f t="shared" si="3"/>
        <v>178.12532673267327</v>
      </c>
      <c r="N37" s="78">
        <f>[1]Аркуш1!$E$27</f>
        <v>-7.5453068366454232</v>
      </c>
      <c r="O37" s="78">
        <f>[1]Аркуш1!$H$27</f>
        <v>-12.430917100520617</v>
      </c>
    </row>
    <row r="38" spans="1:15" ht="12.75" customHeight="1" x14ac:dyDescent="0.2">
      <c r="A38" s="28">
        <v>34</v>
      </c>
      <c r="B38" s="42" t="s">
        <v>42</v>
      </c>
      <c r="C38" s="8">
        <v>315</v>
      </c>
      <c r="D38" s="8">
        <v>2130</v>
      </c>
      <c r="E38" s="9">
        <f t="shared" si="0"/>
        <v>531790.69999999995</v>
      </c>
      <c r="F38" s="9">
        <v>87824.02</v>
      </c>
      <c r="G38" s="9">
        <v>376791.17</v>
      </c>
      <c r="H38" s="9"/>
      <c r="I38" s="9">
        <v>5671.86</v>
      </c>
      <c r="J38" s="9">
        <v>61503.65</v>
      </c>
      <c r="K38" s="10">
        <f t="shared" si="1"/>
        <v>249.66699530516431</v>
      </c>
      <c r="L38" s="8">
        <f t="shared" si="2"/>
        <v>41.231934272300471</v>
      </c>
      <c r="M38" s="8">
        <f t="shared" si="3"/>
        <v>176.8972629107981</v>
      </c>
      <c r="N38" s="78">
        <f>[1]Аркуш1!$E$35</f>
        <v>-15.276033329228738</v>
      </c>
      <c r="O38" s="78">
        <f>[1]Аркуш1!$H$35</f>
        <v>-5.2673839730207277</v>
      </c>
    </row>
    <row r="39" spans="1:15" ht="12.75" customHeight="1" x14ac:dyDescent="0.2">
      <c r="A39" s="28">
        <v>35</v>
      </c>
      <c r="B39" s="42" t="s">
        <v>37</v>
      </c>
      <c r="C39" s="8">
        <v>320</v>
      </c>
      <c r="D39" s="8">
        <v>1643</v>
      </c>
      <c r="E39" s="9">
        <f t="shared" si="0"/>
        <v>406012.03</v>
      </c>
      <c r="F39" s="75">
        <v>123215.58</v>
      </c>
      <c r="G39" s="9">
        <v>274267.33</v>
      </c>
      <c r="H39" s="9"/>
      <c r="I39" s="9">
        <v>8529.1200000000008</v>
      </c>
      <c r="J39" s="9"/>
      <c r="K39" s="10">
        <f t="shared" si="1"/>
        <v>247.11626902008524</v>
      </c>
      <c r="L39" s="8">
        <f t="shared" si="2"/>
        <v>74.99426658551431</v>
      </c>
      <c r="M39" s="8">
        <f t="shared" si="3"/>
        <v>166.93081558125382</v>
      </c>
      <c r="N39" s="78">
        <f>[1]Аркуш1!$E$43</f>
        <v>-9.9380325329202179</v>
      </c>
      <c r="O39" s="78">
        <f>[1]Аркуш1!$H$43</f>
        <v>-4.7453250017293556</v>
      </c>
    </row>
    <row r="40" spans="1:15" ht="12.75" customHeight="1" x14ac:dyDescent="0.2">
      <c r="A40" s="28">
        <v>32</v>
      </c>
      <c r="B40" s="42" t="s">
        <v>51</v>
      </c>
      <c r="C40" s="8">
        <v>212</v>
      </c>
      <c r="D40" s="8">
        <v>1515</v>
      </c>
      <c r="E40" s="9">
        <f t="shared" si="0"/>
        <v>362992.09</v>
      </c>
      <c r="F40" s="9">
        <v>105267.62</v>
      </c>
      <c r="G40" s="9"/>
      <c r="H40" s="9">
        <v>252308.01</v>
      </c>
      <c r="I40" s="9">
        <v>5416.46</v>
      </c>
      <c r="J40" s="9"/>
      <c r="K40" s="10">
        <f t="shared" si="1"/>
        <v>239.59873927392741</v>
      </c>
      <c r="L40" s="8">
        <f t="shared" si="2"/>
        <v>69.483577557755765</v>
      </c>
      <c r="M40" s="8"/>
      <c r="N40" s="77">
        <f>[1]Аркуш1!$E$29</f>
        <v>10.040384520093141</v>
      </c>
      <c r="O40" s="78">
        <f>[1]Аркуш1!$H$29</f>
        <v>-11.310705223224375</v>
      </c>
    </row>
    <row r="41" spans="1:15" ht="12.75" customHeight="1" x14ac:dyDescent="0.2">
      <c r="A41" s="28">
        <v>39</v>
      </c>
      <c r="B41" s="42" t="s">
        <v>53</v>
      </c>
      <c r="C41" s="8">
        <v>156</v>
      </c>
      <c r="D41" s="8">
        <v>810.98</v>
      </c>
      <c r="E41" s="9">
        <f t="shared" si="0"/>
        <v>194263.63</v>
      </c>
      <c r="F41" s="9">
        <v>68859.710000000006</v>
      </c>
      <c r="G41" s="9"/>
      <c r="H41" s="9">
        <v>122284.85</v>
      </c>
      <c r="I41" s="9">
        <v>3119.07</v>
      </c>
      <c r="J41" s="9"/>
      <c r="K41" s="10">
        <f t="shared" si="1"/>
        <v>239.54182593898739</v>
      </c>
      <c r="L41" s="8">
        <f t="shared" si="2"/>
        <v>84.909257934844263</v>
      </c>
      <c r="M41" s="8"/>
      <c r="N41" s="77">
        <f>[1]Аркуш1!$E$23</f>
        <v>-6.1098134913718098</v>
      </c>
      <c r="O41" s="78">
        <f>[1]Аркуш1!$H$23</f>
        <v>-13.626661673843842</v>
      </c>
    </row>
    <row r="42" spans="1:15" ht="14.25" customHeight="1" x14ac:dyDescent="0.2">
      <c r="A42" s="28">
        <v>37</v>
      </c>
      <c r="B42" s="42" t="s">
        <v>44</v>
      </c>
      <c r="C42" s="8">
        <v>228</v>
      </c>
      <c r="D42" s="8">
        <v>1515</v>
      </c>
      <c r="E42" s="9">
        <f t="shared" si="0"/>
        <v>349501.51</v>
      </c>
      <c r="F42" s="9">
        <v>97896.37</v>
      </c>
      <c r="G42" s="9">
        <v>246188.68</v>
      </c>
      <c r="H42" s="9"/>
      <c r="I42" s="9">
        <v>5416.46</v>
      </c>
      <c r="J42" s="9"/>
      <c r="K42" s="10">
        <f t="shared" si="1"/>
        <v>230.69406600660068</v>
      </c>
      <c r="L42" s="8">
        <f t="shared" si="2"/>
        <v>64.618066006600657</v>
      </c>
      <c r="M42" s="8">
        <f>G42/D42</f>
        <v>162.5007788778878</v>
      </c>
      <c r="N42" s="78">
        <f>[1]Аркуш1!$E$13</f>
        <v>-16.373387896825406</v>
      </c>
      <c r="O42" s="78">
        <f>[1]Аркуш1!$H$13</f>
        <v>-3.4110941356211129</v>
      </c>
    </row>
    <row r="43" spans="1:15" ht="12.75" customHeight="1" x14ac:dyDescent="0.2">
      <c r="A43" s="28">
        <v>33</v>
      </c>
      <c r="B43" s="42" t="s">
        <v>91</v>
      </c>
      <c r="C43" s="8">
        <v>350</v>
      </c>
      <c r="D43" s="8">
        <v>2831</v>
      </c>
      <c r="E43" s="9">
        <f t="shared" si="0"/>
        <v>643655.82000000007</v>
      </c>
      <c r="F43" s="9">
        <v>166447.44</v>
      </c>
      <c r="G43" s="9">
        <v>414475.09</v>
      </c>
      <c r="H43" s="9"/>
      <c r="I43" s="9">
        <v>8727.9</v>
      </c>
      <c r="J43" s="9">
        <v>54005.39</v>
      </c>
      <c r="K43" s="10">
        <f t="shared" si="1"/>
        <v>227.35987990109504</v>
      </c>
      <c r="L43" s="8">
        <f t="shared" si="2"/>
        <v>58.794574355351465</v>
      </c>
      <c r="M43" s="8">
        <f>G43/D43</f>
        <v>146.40589544330626</v>
      </c>
      <c r="N43" s="78">
        <f>[1]Аркуш1!$E$50</f>
        <v>-10.907869481765829</v>
      </c>
      <c r="O43" s="78">
        <f>[1]Аркуш1!$H$50</f>
        <v>-2.2113496071829388</v>
      </c>
    </row>
    <row r="44" spans="1:15" ht="12.75" customHeight="1" x14ac:dyDescent="0.2">
      <c r="A44" s="28">
        <v>38</v>
      </c>
      <c r="B44" s="42" t="s">
        <v>26</v>
      </c>
      <c r="C44" s="8">
        <v>378</v>
      </c>
      <c r="D44" s="8">
        <v>2104</v>
      </c>
      <c r="E44" s="9">
        <f t="shared" si="0"/>
        <v>468276.71</v>
      </c>
      <c r="F44" s="9">
        <v>112395.15</v>
      </c>
      <c r="G44" s="9">
        <v>271427.87</v>
      </c>
      <c r="H44" s="9"/>
      <c r="I44" s="9">
        <v>6496.71</v>
      </c>
      <c r="J44" s="9">
        <v>77956.98</v>
      </c>
      <c r="K44" s="10">
        <f t="shared" si="1"/>
        <v>222.56497623574145</v>
      </c>
      <c r="L44" s="8">
        <f t="shared" si="2"/>
        <v>53.419748098859316</v>
      </c>
      <c r="M44" s="8">
        <f>G44/D44</f>
        <v>129.00564163498098</v>
      </c>
      <c r="N44" s="78">
        <f>[1]Аркуш1!$E$38</f>
        <v>-44.996526571726292</v>
      </c>
      <c r="O44" s="78">
        <f>[1]Аркуш1!$H$38</f>
        <v>-6.9104989271709343</v>
      </c>
    </row>
    <row r="45" spans="1:15" ht="12.75" customHeight="1" x14ac:dyDescent="0.2">
      <c r="A45" s="28">
        <v>29</v>
      </c>
      <c r="B45" s="42" t="s">
        <v>46</v>
      </c>
      <c r="C45" s="8">
        <v>307</v>
      </c>
      <c r="D45" s="8">
        <v>1799</v>
      </c>
      <c r="E45" s="9">
        <f t="shared" si="0"/>
        <v>372463.74</v>
      </c>
      <c r="F45" s="9">
        <v>75170.39</v>
      </c>
      <c r="G45" s="9">
        <v>244139.84</v>
      </c>
      <c r="H45" s="9"/>
      <c r="I45" s="9">
        <v>5006.62</v>
      </c>
      <c r="J45" s="9">
        <v>48146.89</v>
      </c>
      <c r="K45" s="10">
        <f t="shared" si="1"/>
        <v>207.03932184546969</v>
      </c>
      <c r="L45" s="8">
        <f t="shared" si="2"/>
        <v>41.784541411895496</v>
      </c>
      <c r="M45" s="8">
        <f>G45/D45</f>
        <v>135.7086381322957</v>
      </c>
      <c r="N45" s="78">
        <f>[1]Аркуш1!$E$46</f>
        <v>-39.697119267701709</v>
      </c>
      <c r="O45" s="78">
        <f>[1]Аркуш1!$H$46</f>
        <v>-14.613248442156589</v>
      </c>
    </row>
    <row r="46" spans="1:15" ht="12.75" customHeight="1" x14ac:dyDescent="0.2">
      <c r="A46" s="28">
        <v>40</v>
      </c>
      <c r="B46" s="42" t="s">
        <v>50</v>
      </c>
      <c r="C46" s="27">
        <v>222</v>
      </c>
      <c r="D46" s="8">
        <v>1807</v>
      </c>
      <c r="E46" s="9">
        <f t="shared" si="0"/>
        <v>369803.59</v>
      </c>
      <c r="F46" s="9">
        <v>77929.820000000007</v>
      </c>
      <c r="G46" s="9">
        <v>251048.48</v>
      </c>
      <c r="H46" s="70"/>
      <c r="I46" s="9">
        <v>5999.48</v>
      </c>
      <c r="J46" s="9">
        <v>34825.81</v>
      </c>
      <c r="K46" s="10">
        <f t="shared" si="1"/>
        <v>204.65057553956837</v>
      </c>
      <c r="L46" s="8">
        <f t="shared" si="2"/>
        <v>43.126629773104597</v>
      </c>
      <c r="M46" s="8">
        <f>G46/D46</f>
        <v>138.93109020475927</v>
      </c>
      <c r="N46" s="78">
        <f>[1]Аркуш1!$E$49</f>
        <v>-15.39362870743318</v>
      </c>
      <c r="O46" s="78">
        <f>[1]Аркуш1!$H$49</f>
        <v>-16.971237883362463</v>
      </c>
    </row>
    <row r="47" spans="1:15" s="2" customFormat="1" ht="12.75" customHeight="1" x14ac:dyDescent="0.2">
      <c r="A47" s="11"/>
      <c r="B47" s="12" t="s">
        <v>54</v>
      </c>
      <c r="C47" s="13">
        <f t="shared" ref="C47:I47" si="4">SUM(C7:C46)</f>
        <v>12314</v>
      </c>
      <c r="D47" s="13">
        <f t="shared" si="4"/>
        <v>75189.679999999993</v>
      </c>
      <c r="E47" s="14">
        <f t="shared" si="4"/>
        <v>22447548.280000001</v>
      </c>
      <c r="F47" s="14">
        <f t="shared" si="4"/>
        <v>4818169.8500000015</v>
      </c>
      <c r="G47" s="14">
        <f t="shared" si="4"/>
        <v>14516543.919999994</v>
      </c>
      <c r="H47" s="67">
        <f t="shared" si="4"/>
        <v>384235</v>
      </c>
      <c r="I47" s="40">
        <f t="shared" si="4"/>
        <v>329866.46000000008</v>
      </c>
      <c r="J47" s="68">
        <f>SUM(J7:J46)</f>
        <v>2398733.0500000003</v>
      </c>
      <c r="K47" s="13"/>
      <c r="L47" s="8"/>
      <c r="M47" s="8"/>
      <c r="N47" s="15"/>
      <c r="O47" s="31"/>
    </row>
    <row r="48" spans="1:15" s="2" customFormat="1" ht="12.75" customHeight="1" x14ac:dyDescent="0.2">
      <c r="A48" s="11"/>
      <c r="B48" s="12" t="s">
        <v>136</v>
      </c>
      <c r="C48" s="13"/>
      <c r="D48" s="13"/>
      <c r="E48" s="14"/>
      <c r="F48" s="14"/>
      <c r="G48" s="14"/>
      <c r="H48" s="14"/>
      <c r="I48" s="14"/>
      <c r="J48" s="14"/>
      <c r="K48" s="13">
        <f>E47/D47</f>
        <v>298.5456020028281</v>
      </c>
      <c r="L48" s="41">
        <f>F47/D47</f>
        <v>64.080201564895631</v>
      </c>
      <c r="M48" s="41">
        <f>AVERAGE(M7:M46)</f>
        <v>198.98679780344136</v>
      </c>
      <c r="N48" s="41">
        <f>AVERAGE(N7:N46)</f>
        <v>-18.2283478986623</v>
      </c>
      <c r="O48" s="41">
        <f>AVERAGE(O7:O46)</f>
        <v>-5.567196887010823</v>
      </c>
    </row>
    <row r="49" spans="1:15" s="2" customFormat="1" ht="12.75" customHeight="1" x14ac:dyDescent="0.2">
      <c r="B49" s="5"/>
      <c r="C49" s="16"/>
      <c r="D49" s="16"/>
      <c r="E49" s="17"/>
      <c r="F49" s="18"/>
      <c r="G49" s="18"/>
      <c r="H49" s="18"/>
      <c r="I49" s="18"/>
      <c r="J49" s="18"/>
      <c r="K49" s="16"/>
      <c r="L49" s="16"/>
      <c r="M49" s="16"/>
      <c r="N49" s="19"/>
      <c r="O49" s="5"/>
    </row>
    <row r="50" spans="1:15" s="2" customFormat="1" ht="12.75" customHeight="1" x14ac:dyDescent="0.2">
      <c r="B50" s="5"/>
      <c r="C50" s="16"/>
      <c r="D50" s="16"/>
      <c r="E50" s="17"/>
      <c r="F50" s="18"/>
      <c r="G50" s="18"/>
      <c r="H50" s="18"/>
      <c r="I50" s="18"/>
      <c r="J50" s="18"/>
      <c r="K50" s="16"/>
      <c r="L50" s="16"/>
      <c r="M50" s="16"/>
      <c r="N50" s="19"/>
      <c r="O50" s="5"/>
    </row>
    <row r="51" spans="1:15" s="2" customFormat="1" ht="12.75" customHeight="1" x14ac:dyDescent="0.2">
      <c r="B51" s="5"/>
      <c r="C51" s="16"/>
      <c r="D51" s="16"/>
      <c r="E51" s="17"/>
      <c r="F51" s="18"/>
      <c r="G51" s="18"/>
      <c r="H51" s="18"/>
      <c r="I51" s="18"/>
      <c r="J51" s="18"/>
      <c r="K51" s="16"/>
      <c r="L51" s="16"/>
      <c r="M51" s="16"/>
      <c r="N51" s="19"/>
      <c r="O51" s="5"/>
    </row>
    <row r="52" spans="1:15" s="2" customFormat="1" ht="12.75" customHeight="1" x14ac:dyDescent="0.2">
      <c r="B52" s="5"/>
      <c r="C52" s="16"/>
      <c r="D52" s="16"/>
      <c r="E52" s="17"/>
      <c r="F52" s="18"/>
      <c r="G52" s="18"/>
      <c r="H52" s="18"/>
      <c r="I52" s="18"/>
      <c r="J52" s="18"/>
      <c r="K52" s="16"/>
      <c r="L52" s="16"/>
      <c r="M52" s="16"/>
      <c r="N52" s="19"/>
      <c r="O52" s="5"/>
    </row>
    <row r="53" spans="1:15" ht="18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6"/>
      <c r="O53" s="4"/>
    </row>
    <row r="54" spans="1:15" ht="27.75" customHeight="1" x14ac:dyDescent="0.2">
      <c r="A54" s="99" t="s">
        <v>0</v>
      </c>
      <c r="B54" s="91" t="s">
        <v>1</v>
      </c>
      <c r="C54" s="91" t="s">
        <v>2</v>
      </c>
      <c r="D54" s="91" t="s">
        <v>3</v>
      </c>
      <c r="E54" s="91" t="s">
        <v>4</v>
      </c>
      <c r="F54" s="91" t="s">
        <v>5</v>
      </c>
      <c r="G54" s="91"/>
      <c r="H54" s="91"/>
      <c r="I54" s="91"/>
      <c r="J54" s="91"/>
      <c r="K54" s="91" t="s">
        <v>6</v>
      </c>
      <c r="L54" s="91"/>
      <c r="M54" s="91"/>
      <c r="N54" s="91" t="s">
        <v>153</v>
      </c>
      <c r="O54" s="91" t="s">
        <v>152</v>
      </c>
    </row>
    <row r="55" spans="1:15" ht="52.5" customHeight="1" x14ac:dyDescent="0.2">
      <c r="A55" s="99"/>
      <c r="B55" s="91"/>
      <c r="C55" s="91"/>
      <c r="D55" s="91"/>
      <c r="E55" s="91"/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91"/>
      <c r="O55" s="91"/>
    </row>
    <row r="56" spans="1:15" ht="30.75" customHeight="1" x14ac:dyDescent="0.2">
      <c r="A56" s="81" t="s">
        <v>55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3"/>
    </row>
    <row r="57" spans="1:15" ht="12.75" customHeight="1" x14ac:dyDescent="0.2">
      <c r="A57" s="28">
        <v>1</v>
      </c>
      <c r="B57" s="43" t="s">
        <v>151</v>
      </c>
      <c r="C57" s="32">
        <v>334</v>
      </c>
      <c r="D57" s="32">
        <v>1300.71</v>
      </c>
      <c r="E57" s="9">
        <f t="shared" ref="E57:E91" si="5">SUM(F57:J57)</f>
        <v>532539.98</v>
      </c>
      <c r="F57" s="9">
        <v>93650.42</v>
      </c>
      <c r="G57" s="70"/>
      <c r="H57" s="9">
        <v>418686.84</v>
      </c>
      <c r="I57" s="9">
        <v>20202.72</v>
      </c>
      <c r="J57" s="9"/>
      <c r="K57" s="20">
        <f t="shared" ref="K57:K91" si="6">E57/D57</f>
        <v>409.42253077165543</v>
      </c>
      <c r="L57" s="32">
        <f t="shared" ref="L57:L91" si="7">F57/D57</f>
        <v>71.999461832383844</v>
      </c>
      <c r="M57" s="32"/>
      <c r="N57" s="77">
        <f>[1]Аркуш1!$E$58</f>
        <v>-7.8482286537768715</v>
      </c>
      <c r="O57" s="78">
        <f>[1]Аркуш1!$H$58</f>
        <v>-18.678562192914399</v>
      </c>
    </row>
    <row r="58" spans="1:15" ht="12.75" customHeight="1" x14ac:dyDescent="0.2">
      <c r="A58" s="28">
        <v>2</v>
      </c>
      <c r="B58" s="43" t="s">
        <v>96</v>
      </c>
      <c r="C58" s="32">
        <v>110</v>
      </c>
      <c r="D58" s="32">
        <v>526.29999999999995</v>
      </c>
      <c r="E58" s="9">
        <f t="shared" si="5"/>
        <v>163826.18</v>
      </c>
      <c r="F58" s="9">
        <v>88298.55</v>
      </c>
      <c r="G58" s="9">
        <v>73695.62</v>
      </c>
      <c r="H58" s="70"/>
      <c r="I58" s="9">
        <v>1832.01</v>
      </c>
      <c r="J58" s="9"/>
      <c r="K58" s="20">
        <f t="shared" si="6"/>
        <v>311.27908037241116</v>
      </c>
      <c r="L58" s="32">
        <f t="shared" si="7"/>
        <v>167.77227816834508</v>
      </c>
      <c r="M58" s="32">
        <f>G58/D58</f>
        <v>140.0258787763633</v>
      </c>
      <c r="N58" s="78">
        <f>[1]Аркуш1!$E$85</f>
        <v>-25.961533158946409</v>
      </c>
      <c r="O58" s="78">
        <f>[1]Аркуш1!$H$85</f>
        <v>-0.55924266415119916</v>
      </c>
    </row>
    <row r="59" spans="1:15" ht="12.75" customHeight="1" x14ac:dyDescent="0.2">
      <c r="A59" s="28">
        <v>3</v>
      </c>
      <c r="B59" s="43" t="s">
        <v>145</v>
      </c>
      <c r="C59" s="32">
        <v>788</v>
      </c>
      <c r="D59" s="32">
        <v>7970.1</v>
      </c>
      <c r="E59" s="9">
        <f t="shared" si="5"/>
        <v>1718305.84</v>
      </c>
      <c r="F59" s="9">
        <v>300095.77</v>
      </c>
      <c r="G59" s="9">
        <v>1294282.52</v>
      </c>
      <c r="H59" s="70"/>
      <c r="I59" s="9">
        <v>17240.48</v>
      </c>
      <c r="J59" s="9">
        <v>106687.07</v>
      </c>
      <c r="K59" s="20">
        <f t="shared" si="6"/>
        <v>215.59401262217537</v>
      </c>
      <c r="L59" s="32">
        <f t="shared" si="7"/>
        <v>37.652698209558224</v>
      </c>
      <c r="M59" s="56">
        <f>G59/D59</f>
        <v>162.39225605701307</v>
      </c>
      <c r="N59" s="78">
        <f>[1]Аркуш1!$E$86</f>
        <v>-13.303109093444036</v>
      </c>
      <c r="O59" s="78">
        <f>[1]Аркуш1!$H$86</f>
        <v>-14.827328900924769</v>
      </c>
    </row>
    <row r="60" spans="1:15" ht="12.75" customHeight="1" x14ac:dyDescent="0.2">
      <c r="A60" s="28">
        <v>4</v>
      </c>
      <c r="B60" s="43" t="s">
        <v>75</v>
      </c>
      <c r="C60" s="32">
        <v>601</v>
      </c>
      <c r="D60" s="32">
        <v>1693.5</v>
      </c>
      <c r="E60" s="9">
        <f t="shared" si="5"/>
        <v>362837.79000000004</v>
      </c>
      <c r="F60" s="9">
        <v>30059.68</v>
      </c>
      <c r="G60" s="9">
        <v>331367.53000000003</v>
      </c>
      <c r="H60" s="70"/>
      <c r="I60" s="9">
        <v>1410.58</v>
      </c>
      <c r="J60" s="9"/>
      <c r="K60" s="20">
        <f t="shared" si="6"/>
        <v>214.25319751992916</v>
      </c>
      <c r="L60" s="32">
        <f t="shared" si="7"/>
        <v>17.750032477118395</v>
      </c>
      <c r="M60" s="32">
        <f>G60/D60</f>
        <v>195.67022733982878</v>
      </c>
      <c r="N60" s="78">
        <f>[1]Аркуш1!$E$76</f>
        <v>6.7320715606487198</v>
      </c>
      <c r="O60" s="78">
        <f>[1]Аркуш1!$H$76</f>
        <v>0.20695772149403524</v>
      </c>
    </row>
    <row r="61" spans="1:15" ht="12.75" customHeight="1" x14ac:dyDescent="0.2">
      <c r="A61" s="28">
        <v>5</v>
      </c>
      <c r="B61" s="43" t="s">
        <v>56</v>
      </c>
      <c r="C61" s="32">
        <v>1177</v>
      </c>
      <c r="D61" s="32">
        <v>6182.5</v>
      </c>
      <c r="E61" s="9">
        <f t="shared" si="5"/>
        <v>1252554.8700000001</v>
      </c>
      <c r="F61" s="9">
        <v>125623.51</v>
      </c>
      <c r="G61" s="9">
        <v>1121416.57</v>
      </c>
      <c r="H61" s="70"/>
      <c r="I61" s="9">
        <v>5514.79</v>
      </c>
      <c r="J61" s="9"/>
      <c r="K61" s="20">
        <f t="shared" si="6"/>
        <v>202.59682490901741</v>
      </c>
      <c r="L61" s="32">
        <f t="shared" si="7"/>
        <v>20.319209057824505</v>
      </c>
      <c r="M61" s="32">
        <f>G61/D61</f>
        <v>181.38561585119288</v>
      </c>
      <c r="N61" s="78">
        <f>[1]Аркуш1!$E$65</f>
        <v>-11.229518456985545</v>
      </c>
      <c r="O61" s="78">
        <f>[1]Аркуш1!$H$65</f>
        <v>3.559056612726863E-2</v>
      </c>
    </row>
    <row r="62" spans="1:15" ht="12.75" customHeight="1" x14ac:dyDescent="0.2">
      <c r="A62" s="28">
        <v>6</v>
      </c>
      <c r="B62" s="43" t="s">
        <v>80</v>
      </c>
      <c r="C62" s="32">
        <v>527</v>
      </c>
      <c r="D62" s="32">
        <v>5072.8999999999996</v>
      </c>
      <c r="E62" s="9">
        <f t="shared" si="5"/>
        <v>1025746.6000000001</v>
      </c>
      <c r="F62" s="9">
        <v>1020295.8</v>
      </c>
      <c r="G62" s="9"/>
      <c r="H62" s="70"/>
      <c r="I62" s="9">
        <v>5450.8</v>
      </c>
      <c r="J62" s="9"/>
      <c r="K62" s="20">
        <f t="shared" si="6"/>
        <v>202.20122612312488</v>
      </c>
      <c r="L62" s="32">
        <f t="shared" si="7"/>
        <v>201.12673224388419</v>
      </c>
      <c r="M62" s="32"/>
      <c r="N62" s="79"/>
      <c r="O62" s="78">
        <f>[1]Аркуш1!$H$62</f>
        <v>-30.745361704192149</v>
      </c>
    </row>
    <row r="63" spans="1:15" ht="12.75" customHeight="1" x14ac:dyDescent="0.2">
      <c r="A63" s="28">
        <v>9</v>
      </c>
      <c r="B63" s="43" t="s">
        <v>58</v>
      </c>
      <c r="C63" s="32">
        <v>1365</v>
      </c>
      <c r="D63" s="32">
        <v>6930</v>
      </c>
      <c r="E63" s="9">
        <f t="shared" si="5"/>
        <v>1385574.27</v>
      </c>
      <c r="F63" s="9">
        <v>160129.51</v>
      </c>
      <c r="G63" s="9">
        <v>1189613.3700000001</v>
      </c>
      <c r="H63" s="70"/>
      <c r="I63" s="9">
        <v>13279.98</v>
      </c>
      <c r="J63" s="9">
        <v>22551.41</v>
      </c>
      <c r="K63" s="20">
        <f t="shared" si="6"/>
        <v>199.93856709956711</v>
      </c>
      <c r="L63" s="32">
        <f t="shared" si="7"/>
        <v>23.106711399711401</v>
      </c>
      <c r="M63" s="32">
        <f t="shared" ref="M63:M77" si="8">G63/D63</f>
        <v>171.66138095238097</v>
      </c>
      <c r="N63" s="78">
        <f>[1]Аркуш1!$E$77</f>
        <v>13.507598474939016</v>
      </c>
      <c r="O63" s="78">
        <f>[1]Аркуш1!$H$77</f>
        <v>-6.8319530531104107</v>
      </c>
    </row>
    <row r="64" spans="1:15" ht="12.75" customHeight="1" x14ac:dyDescent="0.2">
      <c r="A64" s="28">
        <v>7</v>
      </c>
      <c r="B64" s="43" t="s">
        <v>146</v>
      </c>
      <c r="C64" s="32">
        <v>1502</v>
      </c>
      <c r="D64" s="32">
        <v>8660.2000000000007</v>
      </c>
      <c r="E64" s="9">
        <f t="shared" si="5"/>
        <v>1721379.1</v>
      </c>
      <c r="F64" s="9">
        <v>284711.05</v>
      </c>
      <c r="G64" s="9">
        <v>1414211.21</v>
      </c>
      <c r="H64" s="70"/>
      <c r="I64" s="9">
        <v>22456.84</v>
      </c>
      <c r="J64" s="9"/>
      <c r="K64" s="20">
        <f t="shared" si="6"/>
        <v>198.76897762176392</v>
      </c>
      <c r="L64" s="32">
        <f t="shared" si="7"/>
        <v>32.875805408651068</v>
      </c>
      <c r="M64" s="32">
        <f t="shared" si="8"/>
        <v>163.30006350892586</v>
      </c>
      <c r="N64" s="78">
        <f>[1]Аркуш1!$E$54</f>
        <v>-19.135093693930898</v>
      </c>
      <c r="O64" s="78">
        <f>[1]Аркуш1!$H$54</f>
        <v>-2.0755628166003817</v>
      </c>
    </row>
    <row r="65" spans="1:15" ht="12.75" customHeight="1" x14ac:dyDescent="0.2">
      <c r="A65" s="28">
        <v>8</v>
      </c>
      <c r="B65" s="43" t="s">
        <v>92</v>
      </c>
      <c r="C65" s="32">
        <v>351</v>
      </c>
      <c r="D65" s="32">
        <v>1757</v>
      </c>
      <c r="E65" s="9">
        <f t="shared" si="5"/>
        <v>336681.98</v>
      </c>
      <c r="F65" s="9">
        <v>30523.06</v>
      </c>
      <c r="G65" s="9">
        <v>227694.01</v>
      </c>
      <c r="H65" s="70"/>
      <c r="I65" s="9">
        <v>16381.57</v>
      </c>
      <c r="J65" s="9">
        <v>62083.34</v>
      </c>
      <c r="K65" s="20">
        <f t="shared" si="6"/>
        <v>191.62321001707454</v>
      </c>
      <c r="L65" s="32">
        <f t="shared" si="7"/>
        <v>17.372259533295392</v>
      </c>
      <c r="M65" s="32">
        <f t="shared" si="8"/>
        <v>129.59249288560045</v>
      </c>
      <c r="N65" s="78">
        <f>[1]Аркуш1!$E$59</f>
        <v>-6.9816192295727575</v>
      </c>
      <c r="O65" s="78">
        <f>[1]Аркуш1!$H$59</f>
        <v>-17.599161560786854</v>
      </c>
    </row>
    <row r="66" spans="1:15" ht="12.75" customHeight="1" x14ac:dyDescent="0.2">
      <c r="A66" s="28">
        <v>10</v>
      </c>
      <c r="B66" s="43" t="s">
        <v>112</v>
      </c>
      <c r="C66" s="32"/>
      <c r="D66" s="32">
        <v>483</v>
      </c>
      <c r="E66" s="9">
        <f t="shared" si="5"/>
        <v>91978.180000000008</v>
      </c>
      <c r="F66" s="9">
        <v>12210.58</v>
      </c>
      <c r="G66" s="9">
        <v>78826.490000000005</v>
      </c>
      <c r="H66" s="70"/>
      <c r="I66" s="9">
        <v>941.11</v>
      </c>
      <c r="J66" s="9"/>
      <c r="K66" s="20">
        <f t="shared" si="6"/>
        <v>190.43101449275363</v>
      </c>
      <c r="L66" s="32">
        <f t="shared" si="7"/>
        <v>25.280703933747411</v>
      </c>
      <c r="M66" s="32">
        <f t="shared" si="8"/>
        <v>163.20184265010354</v>
      </c>
      <c r="N66" s="78">
        <f>[1]Аркуш1!$E$52</f>
        <v>-23.971972987540028</v>
      </c>
      <c r="O66" s="78">
        <f>[1]Аркуш1!$H$52</f>
        <v>15.111993195350152</v>
      </c>
    </row>
    <row r="67" spans="1:15" ht="12.75" customHeight="1" x14ac:dyDescent="0.2">
      <c r="A67" s="28">
        <v>13</v>
      </c>
      <c r="B67" s="43" t="s">
        <v>60</v>
      </c>
      <c r="C67" s="32">
        <v>772</v>
      </c>
      <c r="D67" s="32">
        <v>5055.8999999999996</v>
      </c>
      <c r="E67" s="9">
        <f t="shared" si="5"/>
        <v>917984.38</v>
      </c>
      <c r="F67" s="9">
        <v>151285.22</v>
      </c>
      <c r="G67" s="9">
        <v>762326.68</v>
      </c>
      <c r="H67" s="70"/>
      <c r="I67" s="9">
        <v>4372.4799999999996</v>
      </c>
      <c r="J67" s="9"/>
      <c r="K67" s="20">
        <f t="shared" si="6"/>
        <v>181.56695741608814</v>
      </c>
      <c r="L67" s="32">
        <f t="shared" si="7"/>
        <v>29.922510334460732</v>
      </c>
      <c r="M67" s="32">
        <f t="shared" si="8"/>
        <v>150.77961985007616</v>
      </c>
      <c r="N67" s="78">
        <f>[1]Аркуш1!$E$64</f>
        <v>-15.007989903205115</v>
      </c>
      <c r="O67" s="78">
        <f>[1]Аркуш1!$H$64</f>
        <v>-10.604805302402653</v>
      </c>
    </row>
    <row r="68" spans="1:15" s="30" customFormat="1" ht="12.75" customHeight="1" x14ac:dyDescent="0.2">
      <c r="A68" s="28">
        <v>18</v>
      </c>
      <c r="B68" s="43" t="s">
        <v>64</v>
      </c>
      <c r="C68" s="32">
        <v>1824</v>
      </c>
      <c r="D68" s="32">
        <v>10582</v>
      </c>
      <c r="E68" s="9">
        <f t="shared" si="5"/>
        <v>1771612.7699999998</v>
      </c>
      <c r="F68" s="9">
        <v>485924.05</v>
      </c>
      <c r="G68" s="9">
        <v>1023793.38</v>
      </c>
      <c r="H68" s="70"/>
      <c r="I68" s="9">
        <v>30343.19</v>
      </c>
      <c r="J68" s="9">
        <v>231552.15</v>
      </c>
      <c r="K68" s="20">
        <f t="shared" si="6"/>
        <v>167.41757418257416</v>
      </c>
      <c r="L68" s="32">
        <f t="shared" si="7"/>
        <v>45.919868644868643</v>
      </c>
      <c r="M68" s="32">
        <f t="shared" si="8"/>
        <v>96.748571158571153</v>
      </c>
      <c r="N68" s="78">
        <f>[1]Аркуш1!$E$80</f>
        <v>-7.0486929748987137</v>
      </c>
      <c r="O68" s="78">
        <f>[1]Аркуш1!$H$80</f>
        <v>9.9310606883074399</v>
      </c>
    </row>
    <row r="69" spans="1:15" ht="12.75" customHeight="1" x14ac:dyDescent="0.2">
      <c r="A69" s="28">
        <v>12</v>
      </c>
      <c r="B69" s="43" t="s">
        <v>66</v>
      </c>
      <c r="C69" s="32">
        <v>3610</v>
      </c>
      <c r="D69" s="32">
        <v>7963.5</v>
      </c>
      <c r="E69" s="9">
        <f t="shared" si="5"/>
        <v>1243223.3799999999</v>
      </c>
      <c r="F69" s="9">
        <v>197573.19</v>
      </c>
      <c r="G69" s="9">
        <v>1023306.94</v>
      </c>
      <c r="H69" s="70"/>
      <c r="I69" s="9">
        <v>22343.25</v>
      </c>
      <c r="J69" s="9"/>
      <c r="K69" s="20">
        <f t="shared" si="6"/>
        <v>156.11519809129149</v>
      </c>
      <c r="L69" s="32">
        <f t="shared" si="7"/>
        <v>24.809843661706537</v>
      </c>
      <c r="M69" s="32">
        <f t="shared" si="8"/>
        <v>128.4996471400766</v>
      </c>
      <c r="N69" s="78">
        <f>[1]Аркуш1!$E$84</f>
        <v>17.08724816509239</v>
      </c>
      <c r="O69" s="78">
        <f>[1]Аркуш1!$H$84</f>
        <v>-7.9621287954621351</v>
      </c>
    </row>
    <row r="70" spans="1:15" ht="12.75" customHeight="1" x14ac:dyDescent="0.2">
      <c r="A70" s="28">
        <v>16</v>
      </c>
      <c r="B70" s="43" t="s">
        <v>70</v>
      </c>
      <c r="C70" s="32">
        <v>391</v>
      </c>
      <c r="D70" s="32">
        <v>5972.5</v>
      </c>
      <c r="E70" s="9">
        <f t="shared" si="5"/>
        <v>921116.44</v>
      </c>
      <c r="F70" s="9">
        <v>91002.96</v>
      </c>
      <c r="G70" s="9">
        <v>820820.65</v>
      </c>
      <c r="H70" s="70"/>
      <c r="I70" s="9">
        <v>9292.83</v>
      </c>
      <c r="J70" s="9"/>
      <c r="K70" s="20">
        <f t="shared" si="6"/>
        <v>154.22627710339054</v>
      </c>
      <c r="L70" s="32">
        <f t="shared" si="7"/>
        <v>15.236996232733363</v>
      </c>
      <c r="M70" s="32">
        <f t="shared" si="8"/>
        <v>137.43334449560487</v>
      </c>
      <c r="N70" s="78">
        <f>[1]Аркуш1!$E$83</f>
        <v>18.04632892380566</v>
      </c>
      <c r="O70" s="78">
        <f>[1]Аркуш1!$H$83</f>
        <v>-30.977793858260597</v>
      </c>
    </row>
    <row r="71" spans="1:15" s="30" customFormat="1" ht="12.75" customHeight="1" x14ac:dyDescent="0.2">
      <c r="A71" s="28">
        <v>17</v>
      </c>
      <c r="B71" s="43" t="s">
        <v>57</v>
      </c>
      <c r="C71" s="32">
        <v>803</v>
      </c>
      <c r="D71" s="32">
        <v>5518.9</v>
      </c>
      <c r="E71" s="9">
        <f t="shared" si="5"/>
        <v>849249.49</v>
      </c>
      <c r="F71" s="9">
        <v>94242.62</v>
      </c>
      <c r="G71" s="9">
        <v>747610.86</v>
      </c>
      <c r="H71" s="70"/>
      <c r="I71" s="9">
        <v>7396.01</v>
      </c>
      <c r="J71" s="9"/>
      <c r="K71" s="20">
        <f t="shared" si="6"/>
        <v>153.88020982442154</v>
      </c>
      <c r="L71" s="32">
        <f t="shared" si="7"/>
        <v>17.076341299896718</v>
      </c>
      <c r="M71" s="32">
        <f t="shared" si="8"/>
        <v>135.4637445867836</v>
      </c>
      <c r="N71" s="78">
        <f>[1]Аркуш1!$E$68</f>
        <v>-6.2621614815832203</v>
      </c>
      <c r="O71" s="78">
        <f>[1]Аркуш1!$H$68</f>
        <v>-20.674213836477989</v>
      </c>
    </row>
    <row r="72" spans="1:15" ht="12.75" customHeight="1" x14ac:dyDescent="0.2">
      <c r="A72" s="28">
        <v>11</v>
      </c>
      <c r="B72" s="43" t="s">
        <v>61</v>
      </c>
      <c r="C72" s="32">
        <v>733</v>
      </c>
      <c r="D72" s="32">
        <v>6087.4</v>
      </c>
      <c r="E72" s="9">
        <f t="shared" si="5"/>
        <v>925719.42000000016</v>
      </c>
      <c r="F72" s="9">
        <v>71207.679999999993</v>
      </c>
      <c r="G72" s="9">
        <v>826420.68</v>
      </c>
      <c r="H72" s="70"/>
      <c r="I72" s="9">
        <v>9258.75</v>
      </c>
      <c r="J72" s="9">
        <v>18832.310000000001</v>
      </c>
      <c r="K72" s="20">
        <f t="shared" si="6"/>
        <v>152.07139665538656</v>
      </c>
      <c r="L72" s="32">
        <f t="shared" si="7"/>
        <v>11.697552321188027</v>
      </c>
      <c r="M72" s="32">
        <f t="shared" si="8"/>
        <v>135.75922068535007</v>
      </c>
      <c r="N72" s="78">
        <f>[1]Аркуш1!$E$66</f>
        <v>-2.4831921089672875</v>
      </c>
      <c r="O72" s="78">
        <f>[1]Аркуш1!$H$66</f>
        <v>-9.1317593297791433</v>
      </c>
    </row>
    <row r="73" spans="1:15" ht="12.75" customHeight="1" x14ac:dyDescent="0.2">
      <c r="A73" s="28">
        <v>15</v>
      </c>
      <c r="B73" s="43" t="s">
        <v>59</v>
      </c>
      <c r="C73" s="32">
        <v>275</v>
      </c>
      <c r="D73" s="32">
        <v>640.70000000000005</v>
      </c>
      <c r="E73" s="9">
        <f t="shared" si="5"/>
        <v>97401.39</v>
      </c>
      <c r="F73" s="9">
        <v>9333.4</v>
      </c>
      <c r="G73" s="9">
        <v>87064.28</v>
      </c>
      <c r="H73" s="9"/>
      <c r="I73" s="9">
        <v>1003.71</v>
      </c>
      <c r="J73" s="9"/>
      <c r="K73" s="20">
        <f t="shared" si="6"/>
        <v>152.02339628531294</v>
      </c>
      <c r="L73" s="32">
        <f t="shared" si="7"/>
        <v>14.567504292180425</v>
      </c>
      <c r="M73" s="32">
        <f t="shared" si="8"/>
        <v>135.88930856875291</v>
      </c>
      <c r="N73" s="78">
        <f>[1]Аркуш1!$E$53</f>
        <v>-8.9846949197519166</v>
      </c>
      <c r="O73" s="78">
        <f>[1]Аркуш1!$H$53</f>
        <v>-23.401090728805158</v>
      </c>
    </row>
    <row r="74" spans="1:15" ht="12.75" customHeight="1" x14ac:dyDescent="0.2">
      <c r="A74" s="28">
        <v>14</v>
      </c>
      <c r="B74" s="43" t="s">
        <v>67</v>
      </c>
      <c r="C74" s="32">
        <v>1550</v>
      </c>
      <c r="D74" s="32">
        <v>6358.8</v>
      </c>
      <c r="E74" s="9">
        <f t="shared" si="5"/>
        <v>928250.4</v>
      </c>
      <c r="F74" s="9">
        <v>203471.91</v>
      </c>
      <c r="G74" s="9">
        <v>712325.44</v>
      </c>
      <c r="H74" s="70"/>
      <c r="I74" s="9">
        <v>11970.77</v>
      </c>
      <c r="J74" s="9">
        <v>482.28</v>
      </c>
      <c r="K74" s="20">
        <f t="shared" si="6"/>
        <v>145.97886393659181</v>
      </c>
      <c r="L74" s="32">
        <f t="shared" si="7"/>
        <v>31.998476127571241</v>
      </c>
      <c r="M74" s="32">
        <f t="shared" si="8"/>
        <v>112.0219915707366</v>
      </c>
      <c r="N74" s="78">
        <f>[1]Аркуш1!$E$78</f>
        <v>-22.810253876206104</v>
      </c>
      <c r="O74" s="78">
        <f>[1]Аркуш1!$H$78</f>
        <v>1.7628516366135329</v>
      </c>
    </row>
    <row r="75" spans="1:15" ht="12.75" customHeight="1" x14ac:dyDescent="0.2">
      <c r="A75" s="28">
        <v>19</v>
      </c>
      <c r="B75" s="43" t="s">
        <v>68</v>
      </c>
      <c r="C75" s="32">
        <v>637</v>
      </c>
      <c r="D75" s="32">
        <v>5414</v>
      </c>
      <c r="E75" s="9">
        <f t="shared" si="5"/>
        <v>785175.08000000007</v>
      </c>
      <c r="F75" s="9">
        <v>118061.06</v>
      </c>
      <c r="G75" s="9">
        <v>645400.29</v>
      </c>
      <c r="H75" s="70"/>
      <c r="I75" s="9">
        <v>5323.61</v>
      </c>
      <c r="J75" s="9">
        <v>16390.12</v>
      </c>
      <c r="K75" s="20">
        <f t="shared" si="6"/>
        <v>145.02679719246399</v>
      </c>
      <c r="L75" s="32">
        <f t="shared" si="7"/>
        <v>21.806623568526042</v>
      </c>
      <c r="M75" s="32">
        <f t="shared" si="8"/>
        <v>119.20951052826007</v>
      </c>
      <c r="N75" s="78">
        <f>[1]Аркуш1!$E$67</f>
        <v>-1.0834820361242805</v>
      </c>
      <c r="O75" s="78">
        <f>[1]Аркуш1!$H$67</f>
        <v>4.9096705632305913</v>
      </c>
    </row>
    <row r="76" spans="1:15" ht="12.75" customHeight="1" x14ac:dyDescent="0.2">
      <c r="A76" s="28">
        <v>26</v>
      </c>
      <c r="B76" s="43" t="s">
        <v>71</v>
      </c>
      <c r="C76" s="32">
        <v>1052</v>
      </c>
      <c r="D76" s="32">
        <v>7974.9</v>
      </c>
      <c r="E76" s="9">
        <f t="shared" si="5"/>
        <v>1130096.0799999998</v>
      </c>
      <c r="F76" s="9">
        <v>180332.28</v>
      </c>
      <c r="G76" s="9">
        <v>937697.35</v>
      </c>
      <c r="H76" s="70"/>
      <c r="I76" s="9">
        <v>12066.45</v>
      </c>
      <c r="J76" s="9"/>
      <c r="K76" s="20">
        <f t="shared" si="6"/>
        <v>141.70661450300315</v>
      </c>
      <c r="L76" s="32">
        <f t="shared" si="7"/>
        <v>22.612481661212055</v>
      </c>
      <c r="M76" s="32">
        <f t="shared" si="8"/>
        <v>117.58107938657538</v>
      </c>
      <c r="N76" s="78">
        <f>[1]Аркуш1!$E$73</f>
        <v>25.490354415728532</v>
      </c>
      <c r="O76" s="78">
        <f>[1]Аркуш1!$H$73</f>
        <v>4.2545206414193188</v>
      </c>
    </row>
    <row r="77" spans="1:15" ht="12.75" customHeight="1" x14ac:dyDescent="0.2">
      <c r="A77" s="28">
        <v>20</v>
      </c>
      <c r="B77" s="43" t="s">
        <v>63</v>
      </c>
      <c r="C77" s="32">
        <v>1411</v>
      </c>
      <c r="D77" s="32">
        <v>8391.57</v>
      </c>
      <c r="E77" s="9">
        <f t="shared" si="5"/>
        <v>1186861.5700000003</v>
      </c>
      <c r="F77" s="9">
        <v>245825.73</v>
      </c>
      <c r="G77" s="9">
        <v>920099.4</v>
      </c>
      <c r="H77" s="9"/>
      <c r="I77" s="9">
        <v>11387.61</v>
      </c>
      <c r="J77" s="9">
        <v>9548.83</v>
      </c>
      <c r="K77" s="20">
        <f t="shared" si="6"/>
        <v>141.43498415671922</v>
      </c>
      <c r="L77" s="32">
        <f t="shared" si="7"/>
        <v>29.294366846728327</v>
      </c>
      <c r="M77" s="32">
        <f t="shared" si="8"/>
        <v>109.6456801289866</v>
      </c>
      <c r="N77" s="78">
        <f>[1]Аркуш1!$E$56</f>
        <v>-30.318890239858504</v>
      </c>
      <c r="O77" s="78">
        <f>[1]Аркуш1!$H$56</f>
        <v>7.889678778304372</v>
      </c>
    </row>
    <row r="78" spans="1:15" ht="12.75" customHeight="1" x14ac:dyDescent="0.2">
      <c r="A78" s="28">
        <v>23</v>
      </c>
      <c r="B78" s="43" t="s">
        <v>76</v>
      </c>
      <c r="C78" s="32">
        <v>819</v>
      </c>
      <c r="D78" s="32">
        <v>4500</v>
      </c>
      <c r="E78" s="9">
        <f t="shared" si="5"/>
        <v>626106.06999999995</v>
      </c>
      <c r="F78" s="9">
        <v>146671.42000000001</v>
      </c>
      <c r="G78" s="70"/>
      <c r="H78" s="9">
        <v>471382.31</v>
      </c>
      <c r="I78" s="9">
        <v>8052.34</v>
      </c>
      <c r="J78" s="9"/>
      <c r="K78" s="20">
        <f t="shared" si="6"/>
        <v>139.13468222222221</v>
      </c>
      <c r="L78" s="32">
        <f t="shared" si="7"/>
        <v>32.593648888888893</v>
      </c>
      <c r="M78" s="32"/>
      <c r="N78" s="77">
        <f>[1]Аркуш1!$E$81</f>
        <v>-16.925760541554524</v>
      </c>
      <c r="O78" s="78">
        <f>[1]Аркуш1!$H$81</f>
        <v>16.740214202227889</v>
      </c>
    </row>
    <row r="79" spans="1:15" ht="12.75" customHeight="1" x14ac:dyDescent="0.2">
      <c r="A79" s="28">
        <v>25</v>
      </c>
      <c r="B79" s="43" t="s">
        <v>110</v>
      </c>
      <c r="C79" s="32">
        <v>819</v>
      </c>
      <c r="D79" s="32">
        <v>7574.8</v>
      </c>
      <c r="E79" s="9">
        <f t="shared" si="5"/>
        <v>1045764.01</v>
      </c>
      <c r="F79" s="9">
        <v>110701.06</v>
      </c>
      <c r="G79" s="9">
        <v>926842.46</v>
      </c>
      <c r="H79" s="70"/>
      <c r="I79" s="9">
        <v>8220.49</v>
      </c>
      <c r="J79" s="9"/>
      <c r="K79" s="20">
        <f t="shared" si="6"/>
        <v>138.05829988910597</v>
      </c>
      <c r="L79" s="32">
        <f t="shared" si="7"/>
        <v>14.614387178539367</v>
      </c>
      <c r="M79" s="32">
        <f t="shared" ref="M79:M86" si="9">G79/D79</f>
        <v>122.35867085599619</v>
      </c>
      <c r="N79" s="78">
        <f>[1]Аркуш1!$E$61</f>
        <v>-9.4</v>
      </c>
      <c r="O79" s="78">
        <f>[1]Аркуш1!$H$61</f>
        <v>4.8853665440135927</v>
      </c>
    </row>
    <row r="80" spans="1:15" ht="12.75" customHeight="1" x14ac:dyDescent="0.2">
      <c r="A80" s="28">
        <v>24</v>
      </c>
      <c r="B80" s="43" t="s">
        <v>73</v>
      </c>
      <c r="C80" s="32">
        <v>1503</v>
      </c>
      <c r="D80" s="32">
        <v>9696.9</v>
      </c>
      <c r="E80" s="9">
        <f t="shared" si="5"/>
        <v>1317639.81</v>
      </c>
      <c r="F80" s="9">
        <v>230296.05</v>
      </c>
      <c r="G80" s="9">
        <v>1075672.1599999999</v>
      </c>
      <c r="H80" s="70"/>
      <c r="I80" s="9">
        <v>11671.6</v>
      </c>
      <c r="J80" s="9"/>
      <c r="K80" s="20">
        <f t="shared" si="6"/>
        <v>135.88258206230859</v>
      </c>
      <c r="L80" s="32">
        <f t="shared" si="7"/>
        <v>23.749450855428023</v>
      </c>
      <c r="M80" s="32">
        <f t="shared" si="9"/>
        <v>110.92948880570079</v>
      </c>
      <c r="N80" s="78">
        <f>[1]Аркуш1!$E$57</f>
        <v>-4.1840080993399198</v>
      </c>
      <c r="O80" s="78">
        <f>[1]Аркуш1!$H$57</f>
        <v>-11.908893709327543</v>
      </c>
    </row>
    <row r="81" spans="1:15" s="33" customFormat="1" ht="12.75" customHeight="1" x14ac:dyDescent="0.2">
      <c r="A81" s="28">
        <v>27</v>
      </c>
      <c r="B81" s="43" t="s">
        <v>72</v>
      </c>
      <c r="C81" s="32">
        <v>1001</v>
      </c>
      <c r="D81" s="32">
        <v>6485.9</v>
      </c>
      <c r="E81" s="9">
        <f t="shared" si="5"/>
        <v>854732.99</v>
      </c>
      <c r="F81" s="9">
        <v>236528.22</v>
      </c>
      <c r="G81" s="9">
        <v>585302.5</v>
      </c>
      <c r="H81" s="9"/>
      <c r="I81" s="9">
        <v>7946.09</v>
      </c>
      <c r="J81" s="9">
        <v>24956.18</v>
      </c>
      <c r="K81" s="20">
        <f t="shared" si="6"/>
        <v>131.78325136064387</v>
      </c>
      <c r="L81" s="32">
        <f t="shared" si="7"/>
        <v>36.46806457083828</v>
      </c>
      <c r="M81" s="32">
        <f t="shared" si="9"/>
        <v>90.242294824157028</v>
      </c>
      <c r="N81" s="78">
        <f>[1]Аркуш1!$E$55</f>
        <v>-7.4194609864167518</v>
      </c>
      <c r="O81" s="78">
        <f>[1]Аркуш1!$H$55</f>
        <v>-1.1259518162526518</v>
      </c>
    </row>
    <row r="82" spans="1:15" s="30" customFormat="1" ht="12.75" customHeight="1" x14ac:dyDescent="0.2">
      <c r="A82" s="28">
        <v>22</v>
      </c>
      <c r="B82" s="43" t="s">
        <v>74</v>
      </c>
      <c r="C82" s="32">
        <v>1486</v>
      </c>
      <c r="D82" s="32">
        <v>8948.5</v>
      </c>
      <c r="E82" s="9">
        <f t="shared" si="5"/>
        <v>1176633.1500000001</v>
      </c>
      <c r="F82" s="9">
        <v>247069.17</v>
      </c>
      <c r="G82" s="9">
        <v>910262.15</v>
      </c>
      <c r="H82" s="70"/>
      <c r="I82" s="9">
        <v>19301.830000000002</v>
      </c>
      <c r="J82" s="9"/>
      <c r="K82" s="20">
        <f t="shared" si="6"/>
        <v>131.48942839582054</v>
      </c>
      <c r="L82" s="32">
        <f t="shared" si="7"/>
        <v>27.610121249371403</v>
      </c>
      <c r="M82" s="32">
        <f t="shared" si="9"/>
        <v>101.72231658937253</v>
      </c>
      <c r="N82" s="78">
        <f>[1]Аркуш1!$E$82</f>
        <v>-18.775372411109799</v>
      </c>
      <c r="O82" s="78">
        <f>[1]Аркуш1!$H$82</f>
        <v>-4.6648002857175896</v>
      </c>
    </row>
    <row r="83" spans="1:15" ht="12.75" customHeight="1" x14ac:dyDescent="0.2">
      <c r="A83" s="28">
        <v>28</v>
      </c>
      <c r="B83" s="43" t="s">
        <v>65</v>
      </c>
      <c r="C83" s="32">
        <v>964</v>
      </c>
      <c r="D83" s="32">
        <v>6636.6</v>
      </c>
      <c r="E83" s="9">
        <f t="shared" si="5"/>
        <v>852586.96</v>
      </c>
      <c r="F83" s="9">
        <v>154749.04999999999</v>
      </c>
      <c r="G83" s="9">
        <v>646732.47</v>
      </c>
      <c r="H83" s="70"/>
      <c r="I83" s="9">
        <v>9603.58</v>
      </c>
      <c r="J83" s="9">
        <v>41501.86</v>
      </c>
      <c r="K83" s="20">
        <f t="shared" si="6"/>
        <v>128.46743211885604</v>
      </c>
      <c r="L83" s="32">
        <f t="shared" si="7"/>
        <v>23.317519513003642</v>
      </c>
      <c r="M83" s="32">
        <f t="shared" si="9"/>
        <v>97.449367145827679</v>
      </c>
      <c r="N83" s="78">
        <f>[1]Аркуш1!$E$69</f>
        <v>-16.566129552729578</v>
      </c>
      <c r="O83" s="78">
        <f>[1]Аркуш1!$H$69</f>
        <v>-1.6385038921587238</v>
      </c>
    </row>
    <row r="84" spans="1:15" ht="12.75" customHeight="1" x14ac:dyDescent="0.2">
      <c r="A84" s="28">
        <v>21</v>
      </c>
      <c r="B84" s="43" t="s">
        <v>69</v>
      </c>
      <c r="C84" s="32">
        <v>859</v>
      </c>
      <c r="D84" s="32">
        <v>4645</v>
      </c>
      <c r="E84" s="9">
        <f t="shared" si="5"/>
        <v>563280.43999999994</v>
      </c>
      <c r="F84" s="9">
        <v>144871.67000000001</v>
      </c>
      <c r="G84" s="9">
        <v>414569.58</v>
      </c>
      <c r="H84" s="9"/>
      <c r="I84" s="9">
        <v>3839.19</v>
      </c>
      <c r="J84" s="9"/>
      <c r="K84" s="20">
        <f t="shared" si="6"/>
        <v>121.2659720129171</v>
      </c>
      <c r="L84" s="32">
        <f t="shared" si="7"/>
        <v>31.188734122712596</v>
      </c>
      <c r="M84" s="32">
        <f t="shared" si="9"/>
        <v>89.250716899892367</v>
      </c>
      <c r="N84" s="78">
        <f>[1]Аркуш1!$E$74</f>
        <v>-27.918602767658356</v>
      </c>
      <c r="O84" s="78">
        <f>[1]Аркуш1!$H$74</f>
        <v>-7.0924427612325616</v>
      </c>
    </row>
    <row r="85" spans="1:15" s="30" customFormat="1" ht="12.75" customHeight="1" x14ac:dyDescent="0.2">
      <c r="A85" s="28">
        <v>30</v>
      </c>
      <c r="B85" s="43" t="s">
        <v>79</v>
      </c>
      <c r="C85" s="32">
        <v>1702</v>
      </c>
      <c r="D85" s="32">
        <v>6588</v>
      </c>
      <c r="E85" s="9">
        <f t="shared" si="5"/>
        <v>798661.42</v>
      </c>
      <c r="F85" s="9">
        <v>267288.62</v>
      </c>
      <c r="G85" s="9">
        <v>517195.92</v>
      </c>
      <c r="H85" s="9"/>
      <c r="I85" s="9">
        <v>14176.88</v>
      </c>
      <c r="J85" s="9"/>
      <c r="K85" s="20">
        <f t="shared" si="6"/>
        <v>121.22972374013358</v>
      </c>
      <c r="L85" s="32">
        <f t="shared" si="7"/>
        <v>40.57204310868245</v>
      </c>
      <c r="M85" s="32">
        <f t="shared" si="9"/>
        <v>78.50575591985428</v>
      </c>
      <c r="N85" s="78">
        <f>[1]Аркуш1!$E$71</f>
        <v>-9.020964210338235</v>
      </c>
      <c r="O85" s="78">
        <f>[1]Аркуш1!$H$71</f>
        <v>2.0370222521299581</v>
      </c>
    </row>
    <row r="86" spans="1:15" s="30" customFormat="1" ht="12.75" customHeight="1" x14ac:dyDescent="0.2">
      <c r="A86" s="28">
        <v>31</v>
      </c>
      <c r="B86" s="43" t="s">
        <v>62</v>
      </c>
      <c r="C86" s="32">
        <v>417</v>
      </c>
      <c r="D86" s="32">
        <v>3159.1</v>
      </c>
      <c r="E86" s="9">
        <f t="shared" si="5"/>
        <v>377725.41</v>
      </c>
      <c r="F86" s="9">
        <v>92580.06</v>
      </c>
      <c r="G86" s="9">
        <v>281954.40999999997</v>
      </c>
      <c r="H86" s="70"/>
      <c r="I86" s="9">
        <v>3190.94</v>
      </c>
      <c r="J86" s="9"/>
      <c r="K86" s="20">
        <f t="shared" si="6"/>
        <v>119.56741160457092</v>
      </c>
      <c r="L86" s="32">
        <f t="shared" si="7"/>
        <v>29.305833940046217</v>
      </c>
      <c r="M86" s="32">
        <f t="shared" si="9"/>
        <v>89.251498844607639</v>
      </c>
      <c r="N86" s="78">
        <f>[1]Аркуш1!$E$63</f>
        <v>-40.259574468085106</v>
      </c>
      <c r="O86" s="78">
        <f>[1]Аркуш1!$H$63</f>
        <v>-16.286083584661796</v>
      </c>
    </row>
    <row r="87" spans="1:15" ht="12.75" customHeight="1" x14ac:dyDescent="0.2">
      <c r="A87" s="28">
        <v>32</v>
      </c>
      <c r="B87" s="43" t="s">
        <v>149</v>
      </c>
      <c r="C87" s="32">
        <v>627</v>
      </c>
      <c r="D87" s="32">
        <v>9425</v>
      </c>
      <c r="E87" s="9">
        <f t="shared" si="5"/>
        <v>1105330.95</v>
      </c>
      <c r="F87" s="9">
        <v>520615.57</v>
      </c>
      <c r="G87" s="9">
        <v>521831.79</v>
      </c>
      <c r="H87" s="9"/>
      <c r="I87" s="9">
        <v>13975</v>
      </c>
      <c r="J87" s="9">
        <v>48908.59</v>
      </c>
      <c r="K87" s="20">
        <f t="shared" si="6"/>
        <v>117.27649336870026</v>
      </c>
      <c r="L87" s="32">
        <f t="shared" si="7"/>
        <v>55.237726259946953</v>
      </c>
      <c r="M87" s="32"/>
      <c r="N87" s="78"/>
      <c r="O87" s="78">
        <f>[1]Аркуш1!$H$86</f>
        <v>-14.827328900924769</v>
      </c>
    </row>
    <row r="88" spans="1:15" ht="12.75" customHeight="1" x14ac:dyDescent="0.2">
      <c r="A88" s="28">
        <v>33</v>
      </c>
      <c r="B88" s="43" t="s">
        <v>78</v>
      </c>
      <c r="C88" s="32">
        <v>1158</v>
      </c>
      <c r="D88" s="32">
        <v>4825.07</v>
      </c>
      <c r="E88" s="9">
        <f t="shared" si="5"/>
        <v>558631.38000000012</v>
      </c>
      <c r="F88" s="9">
        <v>177954.88</v>
      </c>
      <c r="G88" s="9"/>
      <c r="H88" s="9">
        <v>370862.95</v>
      </c>
      <c r="I88" s="9">
        <v>9813.5499999999993</v>
      </c>
      <c r="J88" s="9"/>
      <c r="K88" s="20">
        <f t="shared" si="6"/>
        <v>115.77684468826362</v>
      </c>
      <c r="L88" s="32">
        <f t="shared" si="7"/>
        <v>36.881305348937943</v>
      </c>
      <c r="M88" s="32">
        <f>H88/5496</f>
        <v>67.478702692867543</v>
      </c>
      <c r="N88" s="77">
        <f>[1]Аркуш1!$E$60</f>
        <v>-33.173723842232121</v>
      </c>
      <c r="O88" s="78">
        <f>[1]Аркуш1!$H$60</f>
        <v>-7.5256929305512301</v>
      </c>
    </row>
    <row r="89" spans="1:15" ht="12.75" customHeight="1" x14ac:dyDescent="0.2">
      <c r="A89" s="28">
        <v>29</v>
      </c>
      <c r="B89" s="43" t="s">
        <v>81</v>
      </c>
      <c r="C89" s="32">
        <v>667</v>
      </c>
      <c r="D89" s="32">
        <v>8159</v>
      </c>
      <c r="E89" s="9">
        <f t="shared" si="5"/>
        <v>906523.58</v>
      </c>
      <c r="F89" s="9">
        <v>222878.21</v>
      </c>
      <c r="G89" s="9">
        <v>644466.77</v>
      </c>
      <c r="H89" s="9"/>
      <c r="I89" s="9">
        <v>12816.69</v>
      </c>
      <c r="J89" s="9">
        <v>26361.91</v>
      </c>
      <c r="K89" s="20">
        <f t="shared" si="6"/>
        <v>111.10719205785023</v>
      </c>
      <c r="L89" s="32">
        <f t="shared" si="7"/>
        <v>27.316853781100622</v>
      </c>
      <c r="M89" s="32">
        <f>G89/D89</f>
        <v>78.988450790538053</v>
      </c>
      <c r="N89" s="78">
        <f>[1]Аркуш1!$E$79</f>
        <v>-21.067111941849888</v>
      </c>
      <c r="O89" s="78">
        <f>[1]Аркуш1!$H$79</f>
        <v>-5.8727240675917329</v>
      </c>
    </row>
    <row r="90" spans="1:15" ht="12.75" customHeight="1" x14ac:dyDescent="0.2">
      <c r="A90" s="28">
        <v>34</v>
      </c>
      <c r="B90" s="43" t="s">
        <v>77</v>
      </c>
      <c r="C90" s="32">
        <v>1401</v>
      </c>
      <c r="D90" s="32">
        <v>9128.9</v>
      </c>
      <c r="E90" s="9">
        <f t="shared" si="5"/>
        <v>908439.41999999993</v>
      </c>
      <c r="F90" s="9">
        <v>210768.8</v>
      </c>
      <c r="G90" s="9">
        <v>680664.87</v>
      </c>
      <c r="H90" s="70"/>
      <c r="I90" s="9">
        <v>17005.75</v>
      </c>
      <c r="J90" s="9"/>
      <c r="K90" s="20">
        <f t="shared" si="6"/>
        <v>99.512473572938688</v>
      </c>
      <c r="L90" s="32">
        <f t="shared" si="7"/>
        <v>23.088082901554404</v>
      </c>
      <c r="M90" s="32">
        <f>G90/D90</f>
        <v>74.561543011753884</v>
      </c>
      <c r="N90" s="78">
        <f>[1]Аркуш1!$E$70</f>
        <v>-4.705686169597854</v>
      </c>
      <c r="O90" s="78">
        <f>[1]Аркуш1!$H$70</f>
        <v>4.5268071863063142E-2</v>
      </c>
    </row>
    <row r="91" spans="1:15" ht="12.75" customHeight="1" x14ac:dyDescent="0.2">
      <c r="A91" s="28">
        <v>35</v>
      </c>
      <c r="B91" s="43" t="s">
        <v>143</v>
      </c>
      <c r="C91" s="32">
        <v>57</v>
      </c>
      <c r="D91" s="32">
        <v>670.71</v>
      </c>
      <c r="E91" s="9">
        <f t="shared" si="5"/>
        <v>35583.350000000006</v>
      </c>
      <c r="F91" s="9">
        <v>34060.160000000003</v>
      </c>
      <c r="G91" s="70"/>
      <c r="H91" s="70"/>
      <c r="I91" s="9">
        <v>1523.19</v>
      </c>
      <c r="J91" s="9"/>
      <c r="K91" s="20">
        <f t="shared" si="6"/>
        <v>53.053256996317344</v>
      </c>
      <c r="L91" s="32">
        <f t="shared" si="7"/>
        <v>50.782245679951096</v>
      </c>
      <c r="M91" s="32"/>
      <c r="N91" s="74"/>
      <c r="O91" s="78">
        <f>[1]Аркуш1!$H$75</f>
        <v>7.2411842353385083</v>
      </c>
    </row>
    <row r="92" spans="1:15" s="2" customFormat="1" ht="12.75" customHeight="1" x14ac:dyDescent="0.2">
      <c r="A92" s="11"/>
      <c r="B92" s="12" t="s">
        <v>82</v>
      </c>
      <c r="C92" s="21">
        <f t="shared" ref="C92:J92" si="10">SUM(C57:C91)</f>
        <v>33293</v>
      </c>
      <c r="D92" s="21">
        <f t="shared" si="10"/>
        <v>200979.86000000002</v>
      </c>
      <c r="E92" s="22">
        <f t="shared" si="10"/>
        <v>30475754.129999995</v>
      </c>
      <c r="F92" s="22">
        <f>SUM(F57:F91)</f>
        <v>6790890.9699999988</v>
      </c>
      <c r="G92" s="22">
        <f t="shared" si="10"/>
        <v>21443468.349999998</v>
      </c>
      <c r="H92" s="69">
        <f t="shared" si="10"/>
        <v>1260932.1000000001</v>
      </c>
      <c r="I92" s="22">
        <f>SUM(I57:I91)</f>
        <v>370606.66000000003</v>
      </c>
      <c r="J92" s="22">
        <f t="shared" si="10"/>
        <v>609856.05000000005</v>
      </c>
      <c r="K92" s="20"/>
      <c r="L92" s="32"/>
      <c r="M92" s="32"/>
      <c r="N92" s="65"/>
      <c r="O92" s="64"/>
    </row>
    <row r="93" spans="1:15" s="2" customFormat="1" ht="12.75" customHeight="1" x14ac:dyDescent="0.2">
      <c r="A93" s="11"/>
      <c r="B93" s="12" t="s">
        <v>137</v>
      </c>
      <c r="C93" s="21"/>
      <c r="D93" s="21"/>
      <c r="E93" s="22"/>
      <c r="F93" s="22"/>
      <c r="G93" s="22"/>
      <c r="H93" s="22"/>
      <c r="I93" s="22"/>
      <c r="J93" s="22"/>
      <c r="K93" s="21">
        <f>E92/D92</f>
        <v>151.63586107583114</v>
      </c>
      <c r="L93" s="29">
        <f>F92/D92</f>
        <v>33.788912829375036</v>
      </c>
      <c r="M93" s="41">
        <f>AVERAGE(M57:M90)</f>
        <v>122.900009416725</v>
      </c>
      <c r="N93" s="41">
        <f>AVERAGE(N57:N90)</f>
        <v>-10.343225820796548</v>
      </c>
      <c r="O93" s="41">
        <f>AVERAGE(O57:O90)</f>
        <v>-5.8000350538589771</v>
      </c>
    </row>
    <row r="94" spans="1:15" s="2" customFormat="1" ht="36" customHeight="1" x14ac:dyDescent="0.2">
      <c r="B94" s="5"/>
      <c r="C94" s="23"/>
      <c r="D94" s="23"/>
      <c r="E94" s="24"/>
      <c r="F94" s="24"/>
      <c r="G94" s="24"/>
      <c r="H94" s="24"/>
      <c r="I94" s="24"/>
      <c r="J94" s="24"/>
      <c r="K94" s="23"/>
      <c r="L94" s="35"/>
      <c r="M94" s="23"/>
      <c r="N94" s="26"/>
    </row>
    <row r="95" spans="1:15" s="2" customFormat="1" ht="36" customHeight="1" x14ac:dyDescent="0.2">
      <c r="B95" s="5"/>
      <c r="C95" s="23"/>
      <c r="D95" s="23"/>
      <c r="E95" s="24"/>
      <c r="F95" s="24"/>
      <c r="G95" s="24"/>
      <c r="H95" s="24"/>
      <c r="I95" s="24"/>
      <c r="J95" s="24"/>
      <c r="K95" s="23"/>
      <c r="L95" s="35"/>
      <c r="M95" s="23"/>
      <c r="N95" s="26"/>
    </row>
    <row r="96" spans="1:15" s="2" customFormat="1" ht="36" customHeight="1" x14ac:dyDescent="0.2">
      <c r="B96" s="5"/>
      <c r="C96" s="23"/>
      <c r="D96" s="23"/>
      <c r="E96" s="24"/>
      <c r="F96" s="24"/>
      <c r="G96" s="24"/>
      <c r="H96" s="24"/>
      <c r="I96" s="24"/>
      <c r="J96" s="24"/>
      <c r="K96" s="23"/>
      <c r="L96" s="35"/>
      <c r="M96" s="23"/>
      <c r="N96" s="26"/>
    </row>
    <row r="97" spans="1:15" s="2" customFormat="1" ht="36" customHeight="1" x14ac:dyDescent="0.2">
      <c r="B97" s="5"/>
      <c r="C97" s="23"/>
      <c r="D97" s="23"/>
      <c r="E97" s="24"/>
      <c r="F97" s="24"/>
      <c r="G97" s="24"/>
      <c r="H97" s="24"/>
      <c r="I97" s="24"/>
      <c r="J97" s="24"/>
      <c r="K97" s="23"/>
      <c r="L97" s="35"/>
      <c r="M97" s="23"/>
      <c r="N97" s="26"/>
    </row>
    <row r="98" spans="1:15" s="2" customFormat="1" ht="18.75" customHeight="1" x14ac:dyDescent="0.2">
      <c r="B98" s="5"/>
      <c r="C98" s="23"/>
      <c r="D98" s="23"/>
      <c r="E98" s="24"/>
      <c r="F98" s="25"/>
      <c r="G98" s="25"/>
      <c r="H98" s="25"/>
      <c r="I98" s="25"/>
      <c r="J98" s="25"/>
      <c r="K98" s="23"/>
      <c r="L98" s="23"/>
      <c r="M98" s="23"/>
      <c r="N98" s="26"/>
    </row>
    <row r="99" spans="1:15" s="2" customFormat="1" ht="12.75" customHeight="1" x14ac:dyDescent="0.2">
      <c r="A99" s="92" t="s">
        <v>0</v>
      </c>
      <c r="B99" s="91" t="s">
        <v>1</v>
      </c>
      <c r="C99" s="91" t="s">
        <v>2</v>
      </c>
      <c r="D99" s="91" t="s">
        <v>3</v>
      </c>
      <c r="E99" s="91" t="s">
        <v>4</v>
      </c>
      <c r="F99" s="91" t="s">
        <v>5</v>
      </c>
      <c r="G99" s="91"/>
      <c r="H99" s="91"/>
      <c r="I99" s="91"/>
      <c r="J99" s="91"/>
      <c r="K99" s="91" t="s">
        <v>6</v>
      </c>
      <c r="L99" s="91"/>
      <c r="M99" s="91"/>
      <c r="N99" s="91" t="s">
        <v>153</v>
      </c>
      <c r="O99" s="91" t="s">
        <v>152</v>
      </c>
    </row>
    <row r="100" spans="1:15" s="2" customFormat="1" ht="39.75" customHeight="1" x14ac:dyDescent="0.2">
      <c r="A100" s="92"/>
      <c r="B100" s="91"/>
      <c r="C100" s="91"/>
      <c r="D100" s="91"/>
      <c r="E100" s="91"/>
      <c r="F100" s="7" t="s">
        <v>7</v>
      </c>
      <c r="G100" s="7" t="s">
        <v>8</v>
      </c>
      <c r="H100" s="7" t="s">
        <v>9</v>
      </c>
      <c r="I100" s="7" t="s">
        <v>10</v>
      </c>
      <c r="J100" s="7" t="s">
        <v>11</v>
      </c>
      <c r="K100" s="7" t="s">
        <v>12</v>
      </c>
      <c r="L100" s="7" t="s">
        <v>13</v>
      </c>
      <c r="M100" s="7" t="s">
        <v>14</v>
      </c>
      <c r="N100" s="91"/>
      <c r="O100" s="91"/>
    </row>
    <row r="101" spans="1:15" s="2" customFormat="1" ht="14.25" customHeight="1" x14ac:dyDescent="0.2">
      <c r="A101" s="94" t="s">
        <v>103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</row>
    <row r="102" spans="1:15" s="2" customFormat="1" ht="12.75" customHeight="1" x14ac:dyDescent="0.2">
      <c r="A102" s="28">
        <v>1</v>
      </c>
      <c r="B102" s="48" t="s">
        <v>116</v>
      </c>
      <c r="C102" s="21"/>
      <c r="D102" s="29">
        <v>592.70000000000005</v>
      </c>
      <c r="E102" s="9">
        <f t="shared" ref="E102:E110" si="11">SUM(F102:J102)</f>
        <v>204479.18100000001</v>
      </c>
      <c r="F102" s="9">
        <v>41198.429400000001</v>
      </c>
      <c r="G102" s="9">
        <v>160683.71960000001</v>
      </c>
      <c r="H102" s="71"/>
      <c r="I102" s="9">
        <v>2597.0320000000002</v>
      </c>
      <c r="J102" s="66"/>
      <c r="K102" s="49">
        <f t="shared" ref="K102:K110" si="12">E102/D102</f>
        <v>344.99608739665933</v>
      </c>
      <c r="L102" s="50">
        <f t="shared" ref="L102:L110" si="13">F102/D102</f>
        <v>69.509750970136665</v>
      </c>
      <c r="M102" s="50">
        <f>G102/D102</f>
        <v>271.10463910916144</v>
      </c>
      <c r="N102" s="78">
        <f>[1]Аркуш1!$E$4</f>
        <v>-19.229032242793792</v>
      </c>
      <c r="O102" s="78">
        <f>[1]Аркуш1!$H$4</f>
        <v>1.7</v>
      </c>
    </row>
    <row r="103" spans="1:15" s="2" customFormat="1" ht="12.75" customHeight="1" x14ac:dyDescent="0.2">
      <c r="A103" s="28">
        <v>2</v>
      </c>
      <c r="B103" s="48" t="s">
        <v>124</v>
      </c>
      <c r="C103" s="29">
        <v>10</v>
      </c>
      <c r="D103" s="29">
        <v>712.9</v>
      </c>
      <c r="E103" s="9">
        <f t="shared" si="11"/>
        <v>245254.56200000003</v>
      </c>
      <c r="F103" s="9">
        <v>159789.66</v>
      </c>
      <c r="G103" s="9">
        <v>83451.566000000006</v>
      </c>
      <c r="H103" s="71"/>
      <c r="I103" s="9">
        <v>2013.336</v>
      </c>
      <c r="J103" s="66"/>
      <c r="K103" s="49">
        <f t="shared" si="12"/>
        <v>344.02379295833924</v>
      </c>
      <c r="L103" s="50">
        <f t="shared" si="13"/>
        <v>224.14035629120494</v>
      </c>
      <c r="M103" s="50">
        <f>G103/D103</f>
        <v>117.05928741759014</v>
      </c>
      <c r="N103" s="78">
        <f>[1]Аркуш1!$E$6</f>
        <v>-37.025118336444116</v>
      </c>
      <c r="O103" s="78">
        <f>[1]Аркуш1!$H$6</f>
        <v>-9.9291309212980252</v>
      </c>
    </row>
    <row r="104" spans="1:15" s="2" customFormat="1" ht="12.75" customHeight="1" x14ac:dyDescent="0.2">
      <c r="A104" s="28">
        <v>3</v>
      </c>
      <c r="B104" s="48" t="s">
        <v>117</v>
      </c>
      <c r="C104" s="21"/>
      <c r="D104" s="29">
        <v>2500</v>
      </c>
      <c r="E104" s="9">
        <f t="shared" si="11"/>
        <v>847542.28600000008</v>
      </c>
      <c r="F104" s="9">
        <v>435732.05200000003</v>
      </c>
      <c r="G104" s="9">
        <v>405920.16200000001</v>
      </c>
      <c r="H104" s="9"/>
      <c r="I104" s="9">
        <v>5890.0720000000001</v>
      </c>
      <c r="J104" s="66"/>
      <c r="K104" s="49">
        <f t="shared" si="12"/>
        <v>339.01691440000002</v>
      </c>
      <c r="L104" s="50">
        <f t="shared" si="13"/>
        <v>174.29282080000002</v>
      </c>
      <c r="M104" s="50">
        <f>G104/D104</f>
        <v>162.36806480000001</v>
      </c>
      <c r="N104" s="78">
        <f>[1]Аркуш1!$E$3</f>
        <v>-2.5168168116273364</v>
      </c>
      <c r="O104" s="78">
        <f>[1]Аркуш1!$H$3</f>
        <v>-4.4392246654296912</v>
      </c>
    </row>
    <row r="105" spans="1:15" s="2" customFormat="1" ht="12.75" customHeight="1" x14ac:dyDescent="0.2">
      <c r="A105" s="28">
        <v>4</v>
      </c>
      <c r="B105" s="48" t="s">
        <v>104</v>
      </c>
      <c r="C105" s="21"/>
      <c r="D105" s="52">
        <v>956</v>
      </c>
      <c r="E105" s="9">
        <f t="shared" si="11"/>
        <v>263015.7</v>
      </c>
      <c r="F105" s="9">
        <v>87984.11</v>
      </c>
      <c r="G105" s="9"/>
      <c r="H105" s="9">
        <v>172956.52</v>
      </c>
      <c r="I105" s="9">
        <v>2075.0700000000002</v>
      </c>
      <c r="J105" s="66"/>
      <c r="K105" s="49">
        <f t="shared" si="12"/>
        <v>275.1210251046025</v>
      </c>
      <c r="L105" s="50">
        <f t="shared" si="13"/>
        <v>92.033587866108789</v>
      </c>
      <c r="M105" s="50"/>
      <c r="N105" s="77">
        <f>[1]Аркуш1!$E$7</f>
        <v>9.7362377340107145</v>
      </c>
      <c r="O105" s="78">
        <f>[1]Аркуш1!$H$7</f>
        <v>24.046242774566466</v>
      </c>
    </row>
    <row r="106" spans="1:15" s="2" customFormat="1" ht="12.75" customHeight="1" x14ac:dyDescent="0.2">
      <c r="A106" s="28">
        <v>5</v>
      </c>
      <c r="B106" s="51" t="s">
        <v>132</v>
      </c>
      <c r="C106" s="29">
        <v>1060</v>
      </c>
      <c r="D106" s="52">
        <v>1767</v>
      </c>
      <c r="E106" s="9">
        <f t="shared" si="11"/>
        <v>549185.04</v>
      </c>
      <c r="F106" s="9">
        <v>361745.97</v>
      </c>
      <c r="G106" s="9"/>
      <c r="H106" s="9">
        <v>180707.28</v>
      </c>
      <c r="I106" s="9">
        <v>6731.79</v>
      </c>
      <c r="J106" s="66"/>
      <c r="K106" s="49">
        <f t="shared" si="12"/>
        <v>310.80081494057725</v>
      </c>
      <c r="L106" s="50">
        <f t="shared" si="13"/>
        <v>204.72324278438029</v>
      </c>
      <c r="M106" s="50"/>
      <c r="N106" s="77">
        <f>[1]Аркуш1!$E$11</f>
        <v>5.11251142745202</v>
      </c>
      <c r="O106" s="78">
        <f>[1]Аркуш1!$H$11</f>
        <v>-5.8052745065509725E-2</v>
      </c>
    </row>
    <row r="107" spans="1:15" s="2" customFormat="1" ht="12.75" customHeight="1" x14ac:dyDescent="0.2">
      <c r="A107" s="28">
        <v>6</v>
      </c>
      <c r="B107" s="48" t="s">
        <v>125</v>
      </c>
      <c r="C107" s="29">
        <v>44</v>
      </c>
      <c r="D107" s="52">
        <v>670</v>
      </c>
      <c r="E107" s="9">
        <f t="shared" si="11"/>
        <v>160582.3124</v>
      </c>
      <c r="F107" s="9">
        <v>102211.7124</v>
      </c>
      <c r="G107" s="9"/>
      <c r="H107" s="9">
        <v>55849.487999999998</v>
      </c>
      <c r="I107" s="9">
        <v>2521.1120000000001</v>
      </c>
      <c r="J107" s="66"/>
      <c r="K107" s="49">
        <f t="shared" si="12"/>
        <v>239.67509313432836</v>
      </c>
      <c r="L107" s="50">
        <f t="shared" si="13"/>
        <v>152.55479462686569</v>
      </c>
      <c r="M107" s="50"/>
      <c r="N107" s="77">
        <f>[1]Аркуш1!$E$10</f>
        <v>-46.040508149568552</v>
      </c>
      <c r="O107" s="78">
        <f>[1]Аркуш1!$H$10</f>
        <v>32.027901176837361</v>
      </c>
    </row>
    <row r="108" spans="1:15" s="2" customFormat="1" ht="12.75" customHeight="1" x14ac:dyDescent="0.2">
      <c r="A108" s="28">
        <v>7</v>
      </c>
      <c r="B108" s="51" t="s">
        <v>106</v>
      </c>
      <c r="C108" s="29">
        <v>200</v>
      </c>
      <c r="D108" s="52">
        <v>1186</v>
      </c>
      <c r="E108" s="9">
        <f t="shared" si="11"/>
        <v>281940.39400000003</v>
      </c>
      <c r="F108" s="9">
        <v>64044.2</v>
      </c>
      <c r="G108" s="9"/>
      <c r="H108" s="9">
        <v>214467.25</v>
      </c>
      <c r="I108" s="9">
        <v>3428.944</v>
      </c>
      <c r="J108" s="66"/>
      <c r="K108" s="49">
        <f t="shared" si="12"/>
        <v>237.72377234401353</v>
      </c>
      <c r="L108" s="50">
        <f t="shared" si="13"/>
        <v>54.000168634064082</v>
      </c>
      <c r="M108" s="50"/>
      <c r="N108" s="77">
        <f>[1]Аркуш1!$E$9</f>
        <v>18.02469914040114</v>
      </c>
      <c r="O108" s="78">
        <f>[1]Аркуш1!$H$9</f>
        <v>-8.0116876384366265E-2</v>
      </c>
    </row>
    <row r="109" spans="1:15" s="34" customFormat="1" ht="12.75" customHeight="1" x14ac:dyDescent="0.2">
      <c r="A109" s="28">
        <v>8</v>
      </c>
      <c r="B109" s="51" t="s">
        <v>105</v>
      </c>
      <c r="C109" s="21"/>
      <c r="D109" s="52">
        <v>1587.7</v>
      </c>
      <c r="E109" s="9">
        <f t="shared" si="11"/>
        <v>355948.67000000004</v>
      </c>
      <c r="F109" s="9">
        <v>159789.66</v>
      </c>
      <c r="G109" s="9">
        <v>191620.88</v>
      </c>
      <c r="H109" s="9"/>
      <c r="I109" s="9">
        <v>4538.13</v>
      </c>
      <c r="J109" s="66"/>
      <c r="K109" s="49">
        <f t="shared" si="12"/>
        <v>224.19139006109469</v>
      </c>
      <c r="L109" s="50">
        <f t="shared" si="13"/>
        <v>100.64222460162499</v>
      </c>
      <c r="M109" s="50">
        <f>G109/D109</f>
        <v>120.69086099389054</v>
      </c>
      <c r="N109" s="78">
        <f>[1]Аркуш1!$E$8</f>
        <v>-12.10843222568333</v>
      </c>
      <c r="O109" s="78">
        <f>[1]Аркуш1!$H$8</f>
        <v>-11.580428274632339</v>
      </c>
    </row>
    <row r="110" spans="1:15" s="34" customFormat="1" ht="12.75" customHeight="1" x14ac:dyDescent="0.2">
      <c r="A110" s="28">
        <v>9</v>
      </c>
      <c r="B110" s="48" t="s">
        <v>118</v>
      </c>
      <c r="C110" s="53"/>
      <c r="D110" s="52">
        <v>2972.1</v>
      </c>
      <c r="E110" s="9">
        <f t="shared" si="11"/>
        <v>189257.95360000001</v>
      </c>
      <c r="F110" s="9">
        <v>154643.0576</v>
      </c>
      <c r="G110" s="9">
        <v>33659.9</v>
      </c>
      <c r="H110" s="71"/>
      <c r="I110" s="9">
        <v>954.99599999999998</v>
      </c>
      <c r="J110" s="66"/>
      <c r="K110" s="49">
        <f t="shared" si="12"/>
        <v>63.678191716294883</v>
      </c>
      <c r="L110" s="50">
        <f t="shared" si="13"/>
        <v>52.031579556542511</v>
      </c>
      <c r="M110" s="50">
        <f>G110/D110</f>
        <v>11.325291881161469</v>
      </c>
      <c r="N110" s="78">
        <f>[1]Аркуш1!$E$5</f>
        <v>5.42689449793275</v>
      </c>
      <c r="O110" s="78">
        <f>[1]Аркуш1!$H$5</f>
        <v>-5.4225133093064528</v>
      </c>
    </row>
    <row r="111" spans="1:15" s="2" customFormat="1" ht="12.75" customHeight="1" x14ac:dyDescent="0.2">
      <c r="A111" s="11"/>
      <c r="B111" s="12" t="s">
        <v>107</v>
      </c>
      <c r="C111" s="21">
        <f t="shared" ref="C111:I111" si="14">SUM(C102:C110)</f>
        <v>1314</v>
      </c>
      <c r="D111" s="21">
        <f t="shared" si="14"/>
        <v>12944.400000000001</v>
      </c>
      <c r="E111" s="22">
        <f t="shared" si="14"/>
        <v>3097206.0990000004</v>
      </c>
      <c r="F111" s="22">
        <f t="shared" si="14"/>
        <v>1567138.8514</v>
      </c>
      <c r="G111" s="22">
        <f t="shared" si="14"/>
        <v>875336.2276000001</v>
      </c>
      <c r="H111" s="22">
        <f t="shared" si="14"/>
        <v>623980.53799999994</v>
      </c>
      <c r="I111" s="22">
        <f t="shared" si="14"/>
        <v>30750.482</v>
      </c>
      <c r="J111" s="22"/>
      <c r="K111" s="49"/>
      <c r="L111" s="50"/>
      <c r="M111" s="49"/>
      <c r="N111" s="50"/>
      <c r="O111" s="50"/>
    </row>
    <row r="112" spans="1:15" s="2" customFormat="1" ht="12.75" customHeight="1" x14ac:dyDescent="0.2">
      <c r="A112" s="11"/>
      <c r="B112" s="12" t="s">
        <v>138</v>
      </c>
      <c r="C112" s="21"/>
      <c r="D112" s="21"/>
      <c r="E112" s="22"/>
      <c r="F112" s="22"/>
      <c r="G112" s="22"/>
      <c r="H112" s="22"/>
      <c r="I112" s="22"/>
      <c r="J112" s="22"/>
      <c r="K112" s="49">
        <f>E111/D111</f>
        <v>239.26996222304626</v>
      </c>
      <c r="L112" s="50">
        <f>F111/D111</f>
        <v>121.06693638948116</v>
      </c>
      <c r="M112" s="41">
        <f>AVERAGE(M102:M110)</f>
        <v>136.5096288403607</v>
      </c>
      <c r="N112" s="41">
        <f>AVERAGE(N102:N110)</f>
        <v>-8.7355072184800573</v>
      </c>
      <c r="O112" s="41">
        <f>AVERAGE(O102:O110)</f>
        <v>2.9182974621430495</v>
      </c>
    </row>
    <row r="113" spans="1:15" s="2" customFormat="1" ht="12.75" customHeight="1" x14ac:dyDescent="0.2">
      <c r="B113" s="5"/>
      <c r="C113" s="23"/>
      <c r="D113" s="23"/>
      <c r="E113" s="24"/>
      <c r="F113" s="25"/>
      <c r="G113" s="25"/>
      <c r="H113" s="25"/>
      <c r="I113" s="25"/>
      <c r="J113" s="25"/>
      <c r="K113" s="23"/>
      <c r="L113" s="23"/>
      <c r="M113" s="23"/>
      <c r="N113" s="26"/>
    </row>
    <row r="114" spans="1:15" s="45" customFormat="1" ht="25.5" customHeight="1" x14ac:dyDescent="0.2">
      <c r="A114" s="89" t="s">
        <v>0</v>
      </c>
      <c r="B114" s="84" t="s">
        <v>1</v>
      </c>
      <c r="C114" s="84" t="s">
        <v>2</v>
      </c>
      <c r="D114" s="84" t="s">
        <v>3</v>
      </c>
      <c r="E114" s="84" t="s">
        <v>4</v>
      </c>
      <c r="F114" s="86" t="s">
        <v>5</v>
      </c>
      <c r="G114" s="87"/>
      <c r="H114" s="87"/>
      <c r="I114" s="87"/>
      <c r="J114" s="88"/>
      <c r="K114" s="86" t="s">
        <v>6</v>
      </c>
      <c r="L114" s="87"/>
      <c r="M114" s="88"/>
      <c r="N114" s="84" t="s">
        <v>153</v>
      </c>
      <c r="O114" s="84" t="s">
        <v>152</v>
      </c>
    </row>
    <row r="115" spans="1:15" s="45" customFormat="1" ht="38.25" customHeight="1" x14ac:dyDescent="0.2">
      <c r="A115" s="90"/>
      <c r="B115" s="85"/>
      <c r="C115" s="85"/>
      <c r="D115" s="85"/>
      <c r="E115" s="85"/>
      <c r="F115" s="7" t="s">
        <v>7</v>
      </c>
      <c r="G115" s="7" t="s">
        <v>8</v>
      </c>
      <c r="H115" s="7" t="s">
        <v>9</v>
      </c>
      <c r="I115" s="7" t="s">
        <v>10</v>
      </c>
      <c r="J115" s="7" t="s">
        <v>11</v>
      </c>
      <c r="K115" s="7" t="s">
        <v>12</v>
      </c>
      <c r="L115" s="7" t="s">
        <v>13</v>
      </c>
      <c r="M115" s="7" t="s">
        <v>14</v>
      </c>
      <c r="N115" s="85"/>
      <c r="O115" s="85"/>
    </row>
    <row r="116" spans="1:15" s="45" customFormat="1" ht="22.5" customHeight="1" x14ac:dyDescent="0.2">
      <c r="A116" s="81" t="s">
        <v>115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3"/>
    </row>
    <row r="117" spans="1:15" s="45" customFormat="1" ht="12.75" customHeight="1" x14ac:dyDescent="0.2">
      <c r="A117" s="54">
        <v>1</v>
      </c>
      <c r="B117" s="55" t="s">
        <v>101</v>
      </c>
      <c r="C117" s="56">
        <v>810</v>
      </c>
      <c r="D117" s="8">
        <v>10814.6</v>
      </c>
      <c r="E117" s="9">
        <f t="shared" ref="E117:E125" si="15">SUM(F117:J117)</f>
        <v>4672758.8</v>
      </c>
      <c r="F117" s="9">
        <v>696263.58</v>
      </c>
      <c r="G117" s="9">
        <v>1905862.05</v>
      </c>
      <c r="H117" s="9">
        <v>1905862.05</v>
      </c>
      <c r="I117" s="9">
        <v>164771.12</v>
      </c>
      <c r="J117" s="70"/>
      <c r="K117" s="20">
        <f t="shared" ref="K117:K125" si="16">E117/D117</f>
        <v>432.07874539973739</v>
      </c>
      <c r="L117" s="56">
        <f t="shared" ref="L117:L125" si="17">F117/D117</f>
        <v>64.381815323729029</v>
      </c>
      <c r="M117" s="56">
        <f t="shared" ref="M117:M125" si="18">G117/D117</f>
        <v>176.23047084496883</v>
      </c>
      <c r="N117" s="78">
        <f>[1]Аркуш1!$E$87</f>
        <v>1.5089772990291692</v>
      </c>
      <c r="O117" s="78">
        <f>[1]Аркуш1!$H$87</f>
        <v>-7.4243145241416215</v>
      </c>
    </row>
    <row r="118" spans="1:15" s="45" customFormat="1" ht="12.75" customHeight="1" x14ac:dyDescent="0.2">
      <c r="A118" s="54">
        <v>2</v>
      </c>
      <c r="B118" s="55" t="s">
        <v>100</v>
      </c>
      <c r="C118" s="56">
        <v>1995</v>
      </c>
      <c r="D118" s="56">
        <v>19005.7</v>
      </c>
      <c r="E118" s="9">
        <f t="shared" si="15"/>
        <v>4893910.2399999993</v>
      </c>
      <c r="F118" s="9">
        <v>2697224.76</v>
      </c>
      <c r="G118" s="9">
        <v>1834514.39</v>
      </c>
      <c r="H118" s="72"/>
      <c r="I118" s="9">
        <v>362171.09</v>
      </c>
      <c r="J118" s="70"/>
      <c r="K118" s="20">
        <f t="shared" si="16"/>
        <v>257.49697406567498</v>
      </c>
      <c r="L118" s="56">
        <f t="shared" si="17"/>
        <v>141.91662290786448</v>
      </c>
      <c r="M118" s="56">
        <f t="shared" si="18"/>
        <v>96.524431617883053</v>
      </c>
      <c r="N118" s="78">
        <f>[1]Аркуш1!$E$88</f>
        <v>72.71633375734865</v>
      </c>
      <c r="O118" s="78">
        <f>[1]Аркуш1!$H$88</f>
        <v>-7.8260135696271504</v>
      </c>
    </row>
    <row r="119" spans="1:15" s="45" customFormat="1" ht="12.75" customHeight="1" x14ac:dyDescent="0.2">
      <c r="A119" s="54">
        <v>3</v>
      </c>
      <c r="B119" s="55" t="s">
        <v>99</v>
      </c>
      <c r="C119" s="56">
        <v>910</v>
      </c>
      <c r="D119" s="56">
        <v>2686</v>
      </c>
      <c r="E119" s="9">
        <f t="shared" si="15"/>
        <v>602718.88</v>
      </c>
      <c r="F119" s="9">
        <v>196000</v>
      </c>
      <c r="G119" s="9">
        <v>369765.02</v>
      </c>
      <c r="H119" s="72"/>
      <c r="I119" s="9">
        <v>13226.5</v>
      </c>
      <c r="J119" s="9">
        <v>23727.360000000001</v>
      </c>
      <c r="K119" s="20">
        <f t="shared" si="16"/>
        <v>224.3927326880119</v>
      </c>
      <c r="L119" s="56">
        <f t="shared" si="17"/>
        <v>72.970960536113182</v>
      </c>
      <c r="M119" s="56">
        <f t="shared" si="18"/>
        <v>137.66381980640358</v>
      </c>
      <c r="N119" s="78">
        <f>[1]Аркуш1!$E$94</f>
        <v>-20.273632820189775</v>
      </c>
      <c r="O119" s="78">
        <f>[1]Аркуш1!$H$94</f>
        <v>-16.454591688425651</v>
      </c>
    </row>
    <row r="120" spans="1:15" s="45" customFormat="1" ht="12.75" customHeight="1" x14ac:dyDescent="0.2">
      <c r="A120" s="54">
        <v>5</v>
      </c>
      <c r="B120" s="55" t="s">
        <v>126</v>
      </c>
      <c r="C120" s="56">
        <v>761</v>
      </c>
      <c r="D120" s="8">
        <v>2262.5</v>
      </c>
      <c r="E120" s="9">
        <f t="shared" si="15"/>
        <v>491898.79</v>
      </c>
      <c r="F120" s="9">
        <v>149774.26</v>
      </c>
      <c r="G120" s="9">
        <v>333365.45</v>
      </c>
      <c r="H120" s="72"/>
      <c r="I120" s="9">
        <v>4814.04</v>
      </c>
      <c r="J120" s="9">
        <v>3945.04</v>
      </c>
      <c r="K120" s="20">
        <f t="shared" si="16"/>
        <v>217.41382983425413</v>
      </c>
      <c r="L120" s="56">
        <f t="shared" si="17"/>
        <v>66.19856795580111</v>
      </c>
      <c r="M120" s="56">
        <f t="shared" si="18"/>
        <v>147.3438453038674</v>
      </c>
      <c r="N120" s="78">
        <f>[1]Аркуш1!$E$92</f>
        <v>-21.026905441647202</v>
      </c>
      <c r="O120" s="78">
        <f>[1]Аркуш1!$H$92</f>
        <v>3.8470345775131705</v>
      </c>
    </row>
    <row r="121" spans="1:15" s="45" customFormat="1" ht="12.75" customHeight="1" x14ac:dyDescent="0.2">
      <c r="A121" s="54">
        <v>7</v>
      </c>
      <c r="B121" s="55" t="s">
        <v>127</v>
      </c>
      <c r="C121" s="56">
        <v>1125</v>
      </c>
      <c r="D121" s="8">
        <v>9655</v>
      </c>
      <c r="E121" s="9">
        <f t="shared" si="15"/>
        <v>2013429.7400000002</v>
      </c>
      <c r="F121" s="9">
        <v>527650.43000000005</v>
      </c>
      <c r="G121" s="9">
        <v>1444300</v>
      </c>
      <c r="H121" s="72"/>
      <c r="I121" s="9">
        <v>41479.31</v>
      </c>
      <c r="J121" s="9"/>
      <c r="K121" s="20">
        <f t="shared" si="16"/>
        <v>208.53751838425688</v>
      </c>
      <c r="L121" s="56">
        <f t="shared" si="17"/>
        <v>54.650484722941485</v>
      </c>
      <c r="M121" s="56">
        <f t="shared" si="18"/>
        <v>149.59088555152772</v>
      </c>
      <c r="N121" s="78">
        <f>[1]Аркуш1!$E$93</f>
        <v>-16.165551389309869</v>
      </c>
      <c r="O121" s="78">
        <f>[1]Аркуш1!$H$93</f>
        <v>-18.077727757319551</v>
      </c>
    </row>
    <row r="122" spans="1:15" s="45" customFormat="1" ht="12.75" customHeight="1" x14ac:dyDescent="0.2">
      <c r="A122" s="54">
        <v>6</v>
      </c>
      <c r="B122" s="55" t="s">
        <v>98</v>
      </c>
      <c r="C122" s="56">
        <v>15</v>
      </c>
      <c r="D122" s="8">
        <v>302.74</v>
      </c>
      <c r="E122" s="9">
        <f t="shared" si="15"/>
        <v>55836.68</v>
      </c>
      <c r="F122" s="9">
        <v>4999.71</v>
      </c>
      <c r="G122" s="9">
        <v>50199.16</v>
      </c>
      <c r="H122" s="72"/>
      <c r="I122" s="9">
        <v>637.80999999999995</v>
      </c>
      <c r="J122" s="9"/>
      <c r="K122" s="20">
        <f t="shared" si="16"/>
        <v>184.43773535046574</v>
      </c>
      <c r="L122" s="56">
        <f t="shared" si="17"/>
        <v>16.514864239941865</v>
      </c>
      <c r="M122" s="56">
        <f t="shared" si="18"/>
        <v>165.81607980445267</v>
      </c>
      <c r="N122" s="78">
        <f>[1]Аркуш1!$E$95</f>
        <v>10.757068527406943</v>
      </c>
      <c r="O122" s="78">
        <f>[1]Аркуш1!$H$95</f>
        <v>-23.701233439926909</v>
      </c>
    </row>
    <row r="123" spans="1:15" s="45" customFormat="1" ht="12.75" customHeight="1" x14ac:dyDescent="0.2">
      <c r="A123" s="54">
        <v>4</v>
      </c>
      <c r="B123" s="55" t="s">
        <v>94</v>
      </c>
      <c r="C123" s="56">
        <v>1031</v>
      </c>
      <c r="D123" s="8">
        <v>5611.2</v>
      </c>
      <c r="E123" s="9">
        <f t="shared" si="15"/>
        <v>908825.87</v>
      </c>
      <c r="F123" s="9">
        <v>297675.87</v>
      </c>
      <c r="G123" s="9">
        <v>587600</v>
      </c>
      <c r="H123" s="72"/>
      <c r="I123" s="9">
        <v>23550</v>
      </c>
      <c r="J123" s="9"/>
      <c r="K123" s="20">
        <f t="shared" si="16"/>
        <v>161.9664011263188</v>
      </c>
      <c r="L123" s="56">
        <f t="shared" si="17"/>
        <v>53.050304747647566</v>
      </c>
      <c r="M123" s="56">
        <f t="shared" si="18"/>
        <v>104.71913316224693</v>
      </c>
      <c r="N123" s="78">
        <f>[1]Аркуш1!$E$91</f>
        <v>-26.577080148753168</v>
      </c>
      <c r="O123" s="78">
        <f>[1]Аркуш1!$H$91</f>
        <v>-1.4475641787610982</v>
      </c>
    </row>
    <row r="124" spans="1:15" s="45" customFormat="1" ht="12.75" customHeight="1" x14ac:dyDescent="0.2">
      <c r="A124" s="54">
        <v>8</v>
      </c>
      <c r="B124" s="55" t="s">
        <v>93</v>
      </c>
      <c r="C124" s="56">
        <v>310</v>
      </c>
      <c r="D124" s="8">
        <v>2572</v>
      </c>
      <c r="E124" s="9">
        <f t="shared" si="15"/>
        <v>379476.25</v>
      </c>
      <c r="F124" s="9">
        <v>97704.22</v>
      </c>
      <c r="G124" s="9">
        <v>269223</v>
      </c>
      <c r="H124" s="72"/>
      <c r="I124" s="9">
        <v>7973.57</v>
      </c>
      <c r="J124" s="9">
        <v>4575.46</v>
      </c>
      <c r="K124" s="20">
        <f t="shared" si="16"/>
        <v>147.54131026438569</v>
      </c>
      <c r="L124" s="56">
        <f t="shared" si="17"/>
        <v>37.987643856920684</v>
      </c>
      <c r="M124" s="56">
        <f t="shared" si="18"/>
        <v>104.67457231726283</v>
      </c>
      <c r="N124" s="78">
        <f>[1]Аркуш1!$E$90</f>
        <v>-26.108769817379084</v>
      </c>
      <c r="O124" s="78">
        <f>[1]Аркуш1!$H$90</f>
        <v>-37.704918032786885</v>
      </c>
    </row>
    <row r="125" spans="1:15" s="45" customFormat="1" ht="12.75" customHeight="1" x14ac:dyDescent="0.2">
      <c r="A125" s="54">
        <v>9</v>
      </c>
      <c r="B125" s="55" t="s">
        <v>95</v>
      </c>
      <c r="C125" s="56">
        <v>756</v>
      </c>
      <c r="D125" s="56">
        <v>8901.6</v>
      </c>
      <c r="E125" s="9">
        <f t="shared" si="15"/>
        <v>1114613.5500000003</v>
      </c>
      <c r="F125" s="9">
        <v>470351.62</v>
      </c>
      <c r="G125" s="9">
        <v>624692.06000000006</v>
      </c>
      <c r="H125" s="72"/>
      <c r="I125" s="9">
        <v>19569.87</v>
      </c>
      <c r="J125" s="9"/>
      <c r="K125" s="20">
        <f t="shared" si="16"/>
        <v>125.21496697222973</v>
      </c>
      <c r="L125" s="56">
        <f t="shared" si="17"/>
        <v>52.838997483598455</v>
      </c>
      <c r="M125" s="56">
        <f t="shared" si="18"/>
        <v>70.17750292082323</v>
      </c>
      <c r="N125" s="78">
        <f>[1]Аркуш1!$E$89</f>
        <v>-18.031098013847952</v>
      </c>
      <c r="O125" s="78">
        <f>[1]Аркуш1!$H$89</f>
        <v>5.4024849979504665</v>
      </c>
    </row>
    <row r="126" spans="1:15" s="46" customFormat="1" ht="12.75" customHeight="1" x14ac:dyDescent="0.2">
      <c r="A126" s="11"/>
      <c r="B126" s="12" t="s">
        <v>83</v>
      </c>
      <c r="C126" s="21">
        <f t="shared" ref="C126:J126" si="19">SUM(C117:C125)</f>
        <v>7713</v>
      </c>
      <c r="D126" s="21">
        <f t="shared" si="19"/>
        <v>61811.34</v>
      </c>
      <c r="E126" s="22">
        <f t="shared" si="19"/>
        <v>15133468.799999999</v>
      </c>
      <c r="F126" s="22">
        <f>SUM(F117:F125)</f>
        <v>5137644.4499999993</v>
      </c>
      <c r="G126" s="22">
        <f t="shared" si="19"/>
        <v>7419521.1300000008</v>
      </c>
      <c r="H126" s="22">
        <f t="shared" si="19"/>
        <v>1905862.05</v>
      </c>
      <c r="I126" s="22">
        <f t="shared" si="19"/>
        <v>638193.31000000006</v>
      </c>
      <c r="J126" s="22">
        <f t="shared" si="19"/>
        <v>32247.86</v>
      </c>
      <c r="K126" s="20"/>
      <c r="L126" s="56"/>
      <c r="M126" s="56"/>
      <c r="N126" s="50"/>
      <c r="O126" s="50"/>
    </row>
    <row r="127" spans="1:15" s="46" customFormat="1" ht="12.75" customHeight="1" x14ac:dyDescent="0.2">
      <c r="A127" s="11"/>
      <c r="B127" s="12" t="s">
        <v>139</v>
      </c>
      <c r="C127" s="21"/>
      <c r="D127" s="21"/>
      <c r="E127" s="22"/>
      <c r="F127" s="22"/>
      <c r="G127" s="22"/>
      <c r="H127" s="22"/>
      <c r="I127" s="22"/>
      <c r="J127" s="22"/>
      <c r="K127" s="21">
        <f>E126/D126</f>
        <v>244.83321021676605</v>
      </c>
      <c r="L127" s="29">
        <f>F126/D126</f>
        <v>83.118153562113349</v>
      </c>
      <c r="M127" s="29">
        <f>AVERAGE(M117:M126)</f>
        <v>128.08230459215957</v>
      </c>
      <c r="N127" s="29">
        <f>AVERAGE(N117:N126)</f>
        <v>-4.8000731163713652</v>
      </c>
      <c r="O127" s="29">
        <f>AVERAGE(O117:O126)</f>
        <v>-11.487427068391693</v>
      </c>
    </row>
    <row r="128" spans="1:15" s="46" customFormat="1" ht="12.75" customHeight="1" x14ac:dyDescent="0.2">
      <c r="A128" s="2"/>
      <c r="B128" s="5"/>
      <c r="C128" s="23"/>
      <c r="D128" s="23"/>
      <c r="E128" s="24"/>
      <c r="F128" s="24"/>
      <c r="G128" s="24"/>
      <c r="H128" s="24"/>
      <c r="I128" s="24"/>
      <c r="J128" s="24"/>
      <c r="K128" s="23"/>
      <c r="L128" s="23"/>
      <c r="M128" s="23"/>
      <c r="N128" s="26"/>
      <c r="O128" s="61"/>
    </row>
    <row r="129" spans="1:15" s="46" customFormat="1" ht="12.75" customHeight="1" x14ac:dyDescent="0.2">
      <c r="A129" s="2"/>
      <c r="B129" s="5"/>
      <c r="C129" s="23"/>
      <c r="D129" s="23"/>
      <c r="E129" s="24"/>
      <c r="F129" s="25"/>
      <c r="G129" s="25"/>
      <c r="H129" s="25"/>
      <c r="I129" s="25"/>
      <c r="J129" s="25"/>
      <c r="K129" s="23"/>
      <c r="L129" s="23"/>
      <c r="M129" s="23"/>
      <c r="N129" s="26"/>
      <c r="O129" s="61"/>
    </row>
    <row r="130" spans="1:15" s="45" customFormat="1" ht="25.5" customHeight="1" x14ac:dyDescent="0.2">
      <c r="A130" s="89" t="s">
        <v>0</v>
      </c>
      <c r="B130" s="84" t="s">
        <v>1</v>
      </c>
      <c r="C130" s="84" t="s">
        <v>2</v>
      </c>
      <c r="D130" s="84" t="s">
        <v>3</v>
      </c>
      <c r="E130" s="84" t="s">
        <v>4</v>
      </c>
      <c r="F130" s="86" t="s">
        <v>5</v>
      </c>
      <c r="G130" s="87"/>
      <c r="H130" s="87"/>
      <c r="I130" s="87"/>
      <c r="J130" s="88"/>
      <c r="K130" s="86" t="s">
        <v>6</v>
      </c>
      <c r="L130" s="87"/>
      <c r="M130" s="88"/>
      <c r="N130" s="84" t="s">
        <v>153</v>
      </c>
      <c r="O130" s="84" t="s">
        <v>152</v>
      </c>
    </row>
    <row r="131" spans="1:15" s="45" customFormat="1" ht="38.25" customHeight="1" x14ac:dyDescent="0.2">
      <c r="A131" s="90"/>
      <c r="B131" s="85"/>
      <c r="C131" s="85"/>
      <c r="D131" s="85"/>
      <c r="E131" s="85"/>
      <c r="F131" s="7" t="s">
        <v>7</v>
      </c>
      <c r="G131" s="7" t="s">
        <v>8</v>
      </c>
      <c r="H131" s="7" t="s">
        <v>9</v>
      </c>
      <c r="I131" s="7" t="s">
        <v>10</v>
      </c>
      <c r="J131" s="7" t="s">
        <v>11</v>
      </c>
      <c r="K131" s="7" t="s">
        <v>12</v>
      </c>
      <c r="L131" s="7" t="s">
        <v>13</v>
      </c>
      <c r="M131" s="7" t="s">
        <v>14</v>
      </c>
      <c r="N131" s="85"/>
      <c r="O131" s="85"/>
    </row>
    <row r="132" spans="1:15" s="45" customFormat="1" ht="20.25" customHeight="1" x14ac:dyDescent="0.2">
      <c r="A132" s="81" t="s">
        <v>114</v>
      </c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3"/>
    </row>
    <row r="133" spans="1:15" s="45" customFormat="1" ht="12.75" customHeight="1" x14ac:dyDescent="0.2">
      <c r="A133" s="28">
        <v>1</v>
      </c>
      <c r="B133" s="43" t="s">
        <v>119</v>
      </c>
      <c r="C133" s="9"/>
      <c r="D133" s="9">
        <v>2219.5</v>
      </c>
      <c r="E133" s="9">
        <f t="shared" ref="E133:E143" si="20">SUM(F133:J133)</f>
        <v>586366.28</v>
      </c>
      <c r="F133" s="9">
        <v>67738</v>
      </c>
      <c r="G133" s="9">
        <v>491548</v>
      </c>
      <c r="H133" s="9">
        <v>20150.28</v>
      </c>
      <c r="I133" s="9">
        <v>3070</v>
      </c>
      <c r="J133" s="9">
        <v>3860</v>
      </c>
      <c r="K133" s="57">
        <f t="shared" ref="K133:K143" si="21">E133/D133</f>
        <v>264.18845685965312</v>
      </c>
      <c r="L133" s="32">
        <f t="shared" ref="L133:L143" si="22">F133/D133</f>
        <v>30.519486370804234</v>
      </c>
      <c r="M133" s="32">
        <f>G133/D133</f>
        <v>221.46789817526471</v>
      </c>
      <c r="N133" s="78">
        <f>[1]Аркуш1!$E$96</f>
        <v>-6.9674965421853301</v>
      </c>
      <c r="O133" s="78">
        <f>[1]Аркуш1!$H$96</f>
        <v>8.8803088803088883</v>
      </c>
    </row>
    <row r="134" spans="1:15" s="45" customFormat="1" ht="12.75" customHeight="1" x14ac:dyDescent="0.2">
      <c r="A134" s="28">
        <v>2</v>
      </c>
      <c r="B134" s="43" t="s">
        <v>109</v>
      </c>
      <c r="C134" s="9">
        <v>90</v>
      </c>
      <c r="D134" s="9">
        <v>761</v>
      </c>
      <c r="E134" s="9">
        <f t="shared" si="20"/>
        <v>198837.59</v>
      </c>
      <c r="F134" s="9">
        <v>6960.22</v>
      </c>
      <c r="G134" s="9">
        <v>190329.38</v>
      </c>
      <c r="H134" s="9"/>
      <c r="I134" s="9">
        <v>390.49</v>
      </c>
      <c r="J134" s="9">
        <v>1157.5</v>
      </c>
      <c r="K134" s="57">
        <f t="shared" si="21"/>
        <v>261.28461235216821</v>
      </c>
      <c r="L134" s="32">
        <f t="shared" si="22"/>
        <v>9.1461498028909336</v>
      </c>
      <c r="M134" s="32">
        <f>G134/D134</f>
        <v>250.10431011826546</v>
      </c>
      <c r="N134" s="78">
        <f>[1]Аркуш1!$E$97</f>
        <v>-2.6918761973626317</v>
      </c>
      <c r="O134" s="78">
        <f>[1]Аркуш1!$H$97</f>
        <v>1.4899211218229595</v>
      </c>
    </row>
    <row r="135" spans="1:15" s="47" customFormat="1" ht="12.75" customHeight="1" x14ac:dyDescent="0.2">
      <c r="A135" s="28">
        <v>3</v>
      </c>
      <c r="B135" s="43" t="s">
        <v>86</v>
      </c>
      <c r="C135" s="9">
        <v>701</v>
      </c>
      <c r="D135" s="9">
        <v>3400.6</v>
      </c>
      <c r="E135" s="9">
        <f t="shared" si="20"/>
        <v>688198.23</v>
      </c>
      <c r="F135" s="9">
        <v>37690.74</v>
      </c>
      <c r="G135" s="9">
        <v>648044.43999999994</v>
      </c>
      <c r="H135" s="9"/>
      <c r="I135" s="9">
        <v>2463.0500000000002</v>
      </c>
      <c r="J135" s="70"/>
      <c r="K135" s="57">
        <f t="shared" si="21"/>
        <v>202.37553078868436</v>
      </c>
      <c r="L135" s="32">
        <f t="shared" si="22"/>
        <v>11.083555843086513</v>
      </c>
      <c r="M135" s="32">
        <f>G135/D135</f>
        <v>190.56767629241898</v>
      </c>
      <c r="N135" s="78">
        <f>[1]Аркуш1!$E$103</f>
        <v>13.89823677193877</v>
      </c>
      <c r="O135" s="78">
        <f>[1]Аркуш1!$H$103</f>
        <v>2.8913096895732764</v>
      </c>
    </row>
    <row r="136" spans="1:15" s="45" customFormat="1" ht="12.75" customHeight="1" x14ac:dyDescent="0.2">
      <c r="A136" s="28">
        <v>4</v>
      </c>
      <c r="B136" s="43" t="s">
        <v>87</v>
      </c>
      <c r="C136" s="9">
        <v>410</v>
      </c>
      <c r="D136" s="9">
        <v>755</v>
      </c>
      <c r="E136" s="9">
        <f t="shared" si="20"/>
        <v>142963.57999999999</v>
      </c>
      <c r="F136" s="9">
        <v>13019.93</v>
      </c>
      <c r="G136" s="9">
        <v>128718.66</v>
      </c>
      <c r="H136" s="9"/>
      <c r="I136" s="9">
        <v>1224.99</v>
      </c>
      <c r="J136" s="70"/>
      <c r="K136" s="57">
        <f t="shared" si="21"/>
        <v>189.35573509933772</v>
      </c>
      <c r="L136" s="32">
        <f t="shared" si="22"/>
        <v>17.244940397350994</v>
      </c>
      <c r="M136" s="32">
        <f>G136/D136</f>
        <v>170.48829139072848</v>
      </c>
      <c r="N136" s="78">
        <f>[1]Аркуш1!$E$105</f>
        <v>4.0639928667174416</v>
      </c>
      <c r="O136" s="78">
        <f>[1]Аркуш1!$H$105</f>
        <v>-1.6997876110983441</v>
      </c>
    </row>
    <row r="137" spans="1:15" s="45" customFormat="1" ht="12" customHeight="1" x14ac:dyDescent="0.2">
      <c r="A137" s="28">
        <v>5</v>
      </c>
      <c r="B137" s="43" t="s">
        <v>84</v>
      </c>
      <c r="C137" s="9">
        <v>500</v>
      </c>
      <c r="D137" s="9">
        <v>2129</v>
      </c>
      <c r="E137" s="9">
        <f t="shared" si="20"/>
        <v>397437.3</v>
      </c>
      <c r="F137" s="9">
        <v>51172.4</v>
      </c>
      <c r="G137" s="9">
        <v>343999.98</v>
      </c>
      <c r="H137" s="9"/>
      <c r="I137" s="9">
        <v>2264.92</v>
      </c>
      <c r="J137" s="70"/>
      <c r="K137" s="57">
        <f t="shared" si="21"/>
        <v>186.67792390793798</v>
      </c>
      <c r="L137" s="32">
        <f t="shared" si="22"/>
        <v>24.035885392202914</v>
      </c>
      <c r="M137" s="32">
        <f>G137/D137</f>
        <v>161.57819633630811</v>
      </c>
      <c r="N137" s="78">
        <f>[1]Аркуш1!$E$106</f>
        <v>-13.089633527185441</v>
      </c>
      <c r="O137" s="78">
        <f>[1]Аркуш1!$H$106</f>
        <v>3.5061064687667454E-2</v>
      </c>
    </row>
    <row r="138" spans="1:15" s="45" customFormat="1" ht="12.75" customHeight="1" x14ac:dyDescent="0.2">
      <c r="A138" s="28">
        <v>6</v>
      </c>
      <c r="B138" s="43" t="s">
        <v>108</v>
      </c>
      <c r="C138" s="9">
        <v>60</v>
      </c>
      <c r="D138" s="9">
        <v>196</v>
      </c>
      <c r="E138" s="9">
        <f t="shared" si="20"/>
        <v>35768.99</v>
      </c>
      <c r="F138" s="9">
        <v>1856.93</v>
      </c>
      <c r="G138" s="9"/>
      <c r="H138" s="9">
        <v>33803.019999999997</v>
      </c>
      <c r="I138" s="9">
        <v>109.04</v>
      </c>
      <c r="J138" s="70"/>
      <c r="K138" s="57">
        <f t="shared" si="21"/>
        <v>182.49484693877551</v>
      </c>
      <c r="L138" s="32">
        <f t="shared" si="22"/>
        <v>9.4741326530612255</v>
      </c>
      <c r="M138" s="32"/>
      <c r="N138" s="78">
        <f>[1]Аркуш1!$E$98</f>
        <v>-40.326244063596938</v>
      </c>
      <c r="O138" s="78">
        <f>[1]Аркуш1!$H$98</f>
        <v>-65.319497542326602</v>
      </c>
    </row>
    <row r="139" spans="1:15" s="45" customFormat="1" ht="12.75" customHeight="1" x14ac:dyDescent="0.2">
      <c r="A139" s="28">
        <v>7</v>
      </c>
      <c r="B139" s="43" t="s">
        <v>85</v>
      </c>
      <c r="C139" s="9">
        <v>57</v>
      </c>
      <c r="D139" s="9">
        <v>474.97</v>
      </c>
      <c r="E139" s="9">
        <f t="shared" si="20"/>
        <v>70340.420000000013</v>
      </c>
      <c r="F139" s="9">
        <v>3952.24</v>
      </c>
      <c r="G139" s="9">
        <v>66242.33</v>
      </c>
      <c r="H139" s="9"/>
      <c r="I139" s="9">
        <v>145.85</v>
      </c>
      <c r="J139" s="70"/>
      <c r="K139" s="57">
        <f t="shared" si="21"/>
        <v>148.09444807040447</v>
      </c>
      <c r="L139" s="32">
        <f t="shared" si="22"/>
        <v>8.3210308019453851</v>
      </c>
      <c r="M139" s="32">
        <f>G139/D139</f>
        <v>139.46634524285744</v>
      </c>
      <c r="N139" s="78">
        <f>[1]Аркуш1!$E$102</f>
        <v>-3.9574560406096708</v>
      </c>
      <c r="O139" s="78">
        <f>[1]Аркуш1!$H$102</f>
        <v>93.759286775631494</v>
      </c>
    </row>
    <row r="140" spans="1:15" s="45" customFormat="1" ht="12.75" customHeight="1" x14ac:dyDescent="0.2">
      <c r="A140" s="28">
        <v>8</v>
      </c>
      <c r="B140" s="43" t="s">
        <v>135</v>
      </c>
      <c r="C140" s="9">
        <v>20</v>
      </c>
      <c r="D140" s="9">
        <v>192</v>
      </c>
      <c r="E140" s="9">
        <f t="shared" si="20"/>
        <v>23249.77</v>
      </c>
      <c r="F140" s="9">
        <v>3519.31</v>
      </c>
      <c r="G140" s="9"/>
      <c r="H140" s="9">
        <v>19730.46</v>
      </c>
      <c r="I140" s="9"/>
      <c r="J140" s="70"/>
      <c r="K140" s="57">
        <f t="shared" si="21"/>
        <v>121.09255208333333</v>
      </c>
      <c r="L140" s="32">
        <f t="shared" si="22"/>
        <v>18.329739583333332</v>
      </c>
      <c r="M140" s="32"/>
      <c r="N140" s="78">
        <f>[1]Аркуш1!$E$100</f>
        <v>-27.312003311258266</v>
      </c>
      <c r="O140" s="78">
        <f>[1]Аркуш1!$H$100</f>
        <v>33.483652762119476</v>
      </c>
    </row>
    <row r="141" spans="1:15" s="45" customFormat="1" ht="12.75" customHeight="1" x14ac:dyDescent="0.2">
      <c r="A141" s="28">
        <v>9</v>
      </c>
      <c r="B141" s="43" t="s">
        <v>89</v>
      </c>
      <c r="C141" s="9">
        <v>52</v>
      </c>
      <c r="D141" s="9">
        <v>1545.93</v>
      </c>
      <c r="E141" s="9">
        <f t="shared" si="20"/>
        <v>177773.17</v>
      </c>
      <c r="F141" s="9">
        <v>14621.32</v>
      </c>
      <c r="G141" s="9">
        <v>161981.42000000001</v>
      </c>
      <c r="H141" s="9"/>
      <c r="I141" s="9">
        <v>1170.43</v>
      </c>
      <c r="J141" s="70"/>
      <c r="K141" s="57">
        <f t="shared" si="21"/>
        <v>114.99432057078911</v>
      </c>
      <c r="L141" s="32">
        <f t="shared" si="22"/>
        <v>9.4579444088671547</v>
      </c>
      <c r="M141" s="32">
        <f>G141/D141</f>
        <v>104.77927202395969</v>
      </c>
      <c r="N141" s="78">
        <f>[1]Аркуш1!$E$99</f>
        <v>-8.8680533995653406</v>
      </c>
      <c r="O141" s="78">
        <f>[1]Аркуш1!$H$99</f>
        <v>2.6326874473462567</v>
      </c>
    </row>
    <row r="142" spans="1:15" s="45" customFormat="1" ht="12.75" customHeight="1" x14ac:dyDescent="0.2">
      <c r="A142" s="28">
        <v>10</v>
      </c>
      <c r="B142" s="43" t="s">
        <v>88</v>
      </c>
      <c r="C142" s="9">
        <v>200</v>
      </c>
      <c r="D142" s="9">
        <v>2837.1</v>
      </c>
      <c r="E142" s="9">
        <f t="shared" si="20"/>
        <v>313969</v>
      </c>
      <c r="F142" s="9">
        <v>17515.22</v>
      </c>
      <c r="G142" s="9">
        <v>294709.88</v>
      </c>
      <c r="H142" s="9"/>
      <c r="I142" s="9">
        <v>1743.9</v>
      </c>
      <c r="J142" s="70"/>
      <c r="K142" s="57">
        <f t="shared" si="21"/>
        <v>110.6654682598428</v>
      </c>
      <c r="L142" s="32">
        <f t="shared" si="22"/>
        <v>6.1736350498748731</v>
      </c>
      <c r="M142" s="32">
        <f>G142/D142</f>
        <v>103.87715625110148</v>
      </c>
      <c r="N142" s="78">
        <f>[1]Аркуш1!$E$104</f>
        <v>-4.4862689393939377</v>
      </c>
      <c r="O142" s="78">
        <f>[1]Аркуш1!$H$104</f>
        <v>-21.339983823132926</v>
      </c>
    </row>
    <row r="143" spans="1:15" s="47" customFormat="1" ht="12.75" customHeight="1" x14ac:dyDescent="0.2">
      <c r="A143" s="28">
        <v>11</v>
      </c>
      <c r="B143" s="43" t="s">
        <v>102</v>
      </c>
      <c r="C143" s="9">
        <v>1151</v>
      </c>
      <c r="D143" s="9">
        <v>5940</v>
      </c>
      <c r="E143" s="9">
        <f t="shared" si="20"/>
        <v>590412.5199999999</v>
      </c>
      <c r="F143" s="9">
        <v>142115.65</v>
      </c>
      <c r="G143" s="9">
        <v>444256.29</v>
      </c>
      <c r="H143" s="70"/>
      <c r="I143" s="9">
        <v>4040.58</v>
      </c>
      <c r="J143" s="70"/>
      <c r="K143" s="57">
        <f t="shared" si="21"/>
        <v>99.396047138047123</v>
      </c>
      <c r="L143" s="32">
        <f t="shared" si="22"/>
        <v>23.9251936026936</v>
      </c>
      <c r="M143" s="32">
        <f>G143/D143</f>
        <v>74.790621212121209</v>
      </c>
      <c r="N143" s="78">
        <f>[1]Аркуш1!$E$101</f>
        <v>0.53557811583048931</v>
      </c>
      <c r="O143" s="78">
        <f>[1]Аркуш1!$H$101</f>
        <v>-20.671623089132069</v>
      </c>
    </row>
    <row r="144" spans="1:15" s="46" customFormat="1" ht="12.75" customHeight="1" x14ac:dyDescent="0.2">
      <c r="A144" s="11"/>
      <c r="B144" s="12" t="s">
        <v>90</v>
      </c>
      <c r="C144" s="21">
        <f t="shared" ref="C144:J144" si="23">SUM(C133:C143)</f>
        <v>3241</v>
      </c>
      <c r="D144" s="21">
        <f t="shared" si="23"/>
        <v>20451.099999999999</v>
      </c>
      <c r="E144" s="22">
        <f t="shared" si="23"/>
        <v>3225316.85</v>
      </c>
      <c r="F144" s="22">
        <f t="shared" si="23"/>
        <v>360161.95999999996</v>
      </c>
      <c r="G144" s="22">
        <f t="shared" si="23"/>
        <v>2769830.38</v>
      </c>
      <c r="H144" s="22">
        <f t="shared" si="23"/>
        <v>73683.759999999995</v>
      </c>
      <c r="I144" s="22">
        <f t="shared" si="23"/>
        <v>16623.25</v>
      </c>
      <c r="J144" s="22">
        <f t="shared" si="23"/>
        <v>5017.5</v>
      </c>
      <c r="K144" s="20"/>
      <c r="L144" s="32"/>
      <c r="M144" s="32"/>
      <c r="N144" s="78"/>
      <c r="O144" s="64"/>
    </row>
    <row r="145" spans="1:15" s="46" customFormat="1" ht="12.75" customHeight="1" x14ac:dyDescent="0.2">
      <c r="A145" s="11"/>
      <c r="B145" s="12" t="s">
        <v>140</v>
      </c>
      <c r="C145" s="21"/>
      <c r="D145" s="21"/>
      <c r="E145" s="22"/>
      <c r="F145" s="22"/>
      <c r="G145" s="22"/>
      <c r="H145" s="22"/>
      <c r="I145" s="22"/>
      <c r="J145" s="22"/>
      <c r="K145" s="21">
        <f>E144/D144</f>
        <v>157.70872226921782</v>
      </c>
      <c r="L145" s="29">
        <f>F144/D144</f>
        <v>17.610884500100237</v>
      </c>
      <c r="M145" s="41">
        <f>AVERAGE(M133:M143)</f>
        <v>157.45775189366952</v>
      </c>
      <c r="N145" s="41">
        <f>AVERAGE(N133:N143)</f>
        <v>-8.1092022060609867</v>
      </c>
      <c r="O145" s="41">
        <f>AVERAGE(O133:O143)</f>
        <v>3.1037577887090979</v>
      </c>
    </row>
    <row r="146" spans="1:15" s="2" customFormat="1" ht="12.75" customHeight="1" x14ac:dyDescent="0.2">
      <c r="B146" s="5"/>
      <c r="C146" s="23"/>
      <c r="D146" s="23"/>
      <c r="E146" s="24"/>
      <c r="F146" s="24"/>
      <c r="G146" s="24"/>
      <c r="H146" s="24"/>
      <c r="I146" s="24"/>
      <c r="J146" s="24"/>
      <c r="K146" s="23"/>
      <c r="L146" s="23"/>
      <c r="M146" s="23"/>
      <c r="N146" s="26"/>
    </row>
    <row r="147" spans="1:15" ht="12.75" customHeight="1" x14ac:dyDescent="0.2"/>
    <row r="148" spans="1:15" ht="28.5" customHeight="1" x14ac:dyDescent="0.2">
      <c r="A148" s="89" t="s">
        <v>0</v>
      </c>
      <c r="B148" s="84" t="s">
        <v>1</v>
      </c>
      <c r="C148" s="84" t="s">
        <v>2</v>
      </c>
      <c r="D148" s="84" t="s">
        <v>3</v>
      </c>
      <c r="E148" s="84" t="s">
        <v>4</v>
      </c>
      <c r="F148" s="86" t="s">
        <v>5</v>
      </c>
      <c r="G148" s="87"/>
      <c r="H148" s="87"/>
      <c r="I148" s="87"/>
      <c r="J148" s="88"/>
      <c r="K148" s="86" t="s">
        <v>6</v>
      </c>
      <c r="L148" s="87"/>
      <c r="M148" s="88"/>
      <c r="N148" s="84" t="s">
        <v>153</v>
      </c>
      <c r="O148" s="84" t="s">
        <v>152</v>
      </c>
    </row>
    <row r="149" spans="1:15" ht="38.25" x14ac:dyDescent="0.2">
      <c r="A149" s="90"/>
      <c r="B149" s="85"/>
      <c r="C149" s="85"/>
      <c r="D149" s="85"/>
      <c r="E149" s="85"/>
      <c r="F149" s="7" t="s">
        <v>7</v>
      </c>
      <c r="G149" s="7" t="s">
        <v>8</v>
      </c>
      <c r="H149" s="7" t="s">
        <v>9</v>
      </c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85"/>
      <c r="O149" s="85"/>
    </row>
    <row r="150" spans="1:15" ht="21" customHeight="1" x14ac:dyDescent="0.2">
      <c r="A150" s="81" t="s">
        <v>113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3"/>
    </row>
    <row r="151" spans="1:15" x14ac:dyDescent="0.2">
      <c r="A151" s="54">
        <v>1</v>
      </c>
      <c r="B151" s="55" t="s">
        <v>129</v>
      </c>
      <c r="C151" s="56">
        <v>1000</v>
      </c>
      <c r="D151" s="56">
        <v>1800</v>
      </c>
      <c r="E151" s="9">
        <f>SUM(F151:J151)</f>
        <v>1252003.1000000001</v>
      </c>
      <c r="F151" s="9">
        <v>569169.38</v>
      </c>
      <c r="G151" s="9">
        <v>637861.35600000003</v>
      </c>
      <c r="H151" s="9"/>
      <c r="I151" s="9">
        <v>44972.364000000001</v>
      </c>
      <c r="J151" s="59"/>
      <c r="K151" s="20">
        <f>E151/D151</f>
        <v>695.55727777777781</v>
      </c>
      <c r="L151" s="56">
        <f>F151/D151</f>
        <v>316.20521111111111</v>
      </c>
      <c r="M151" s="56">
        <f>G151/D151</f>
        <v>354.36742000000004</v>
      </c>
      <c r="N151" s="78">
        <f>[1]Аркуш1!$E$107</f>
        <v>-16.29241286954327</v>
      </c>
      <c r="O151" s="78">
        <f>[1]Аркуш1!$H$107</f>
        <v>-15.827262854441997</v>
      </c>
    </row>
    <row r="152" spans="1:15" s="30" customFormat="1" x14ac:dyDescent="0.2">
      <c r="A152" s="28">
        <v>2</v>
      </c>
      <c r="B152" s="43" t="s">
        <v>120</v>
      </c>
      <c r="C152" s="32">
        <v>80</v>
      </c>
      <c r="D152" s="32">
        <v>232.1</v>
      </c>
      <c r="E152" s="9">
        <f>SUM(F152:J152)</f>
        <v>61371.348400000003</v>
      </c>
      <c r="F152" s="9">
        <v>2874.5884000000001</v>
      </c>
      <c r="G152" s="9">
        <v>57812.815999999999</v>
      </c>
      <c r="H152" s="9"/>
      <c r="I152" s="9">
        <v>683.94399999999996</v>
      </c>
      <c r="J152" s="59"/>
      <c r="K152" s="20">
        <f>E152/D152</f>
        <v>264.4177009909522</v>
      </c>
      <c r="L152" s="56">
        <f>F152/D152</f>
        <v>12.385128823782853</v>
      </c>
      <c r="M152" s="56">
        <f>G152/D152</f>
        <v>249.08580784144766</v>
      </c>
      <c r="N152" s="78">
        <f>[1]Аркуш1!$E$108</f>
        <v>-20.159016037816755</v>
      </c>
      <c r="O152" s="78">
        <f>[1]Аркуш1!$H$108</f>
        <v>-44.145199063231857</v>
      </c>
    </row>
    <row r="153" spans="1:15" s="30" customFormat="1" x14ac:dyDescent="0.2">
      <c r="A153" s="28">
        <v>3</v>
      </c>
      <c r="B153" s="43" t="s">
        <v>150</v>
      </c>
      <c r="C153" s="32">
        <v>280</v>
      </c>
      <c r="D153" s="32">
        <v>9930</v>
      </c>
      <c r="E153" s="9">
        <f>SUM(F153:J153)</f>
        <v>248558.68</v>
      </c>
      <c r="F153" s="9">
        <v>247401.508</v>
      </c>
      <c r="G153" s="9"/>
      <c r="H153" s="9"/>
      <c r="I153" s="9">
        <v>1157.172</v>
      </c>
      <c r="J153" s="60"/>
      <c r="K153" s="20">
        <f>E153/D153</f>
        <v>25.031085599194359</v>
      </c>
      <c r="L153" s="56">
        <f>F153/D153</f>
        <v>24.914552668680766</v>
      </c>
      <c r="M153" s="56"/>
      <c r="N153" s="56"/>
      <c r="O153" s="56"/>
    </row>
    <row r="154" spans="1:15" x14ac:dyDescent="0.2">
      <c r="A154" s="11"/>
      <c r="B154" s="12" t="s">
        <v>97</v>
      </c>
      <c r="C154" s="21">
        <f>SUM(C151:C153)</f>
        <v>1360</v>
      </c>
      <c r="D154" s="21">
        <f>SUM(D151:D153)</f>
        <v>11962.1</v>
      </c>
      <c r="E154" s="22">
        <f>SUM(E151:E153)</f>
        <v>1561933.1284</v>
      </c>
      <c r="F154" s="22">
        <f>SUM(F151:F153)</f>
        <v>819445.47640000004</v>
      </c>
      <c r="G154" s="58">
        <f>SUM(G151:G153)</f>
        <v>695674.17200000002</v>
      </c>
      <c r="H154" s="9"/>
      <c r="I154" s="22">
        <f>SUM(I151:I153)</f>
        <v>46813.48</v>
      </c>
      <c r="J154" s="58"/>
      <c r="K154" s="20"/>
      <c r="L154" s="56"/>
      <c r="M154" s="56"/>
      <c r="N154" s="56"/>
      <c r="O154" s="56"/>
    </row>
    <row r="155" spans="1:15" x14ac:dyDescent="0.2">
      <c r="A155" s="11"/>
      <c r="B155" s="12" t="s">
        <v>141</v>
      </c>
      <c r="C155" s="21"/>
      <c r="D155" s="21"/>
      <c r="E155" s="22"/>
      <c r="F155" s="22"/>
      <c r="G155" s="22"/>
      <c r="H155" s="9"/>
      <c r="I155" s="22"/>
      <c r="J155" s="22"/>
      <c r="K155" s="21">
        <f>E154/D154</f>
        <v>130.57348863493868</v>
      </c>
      <c r="L155" s="29">
        <f>F154/D154</f>
        <v>68.503479857215709</v>
      </c>
      <c r="M155" s="29">
        <f>AVERAGE(M151:M153)</f>
        <v>301.72661392072382</v>
      </c>
      <c r="N155" s="29">
        <f>AVERAGE(N151:N153)</f>
        <v>-18.225714453680013</v>
      </c>
      <c r="O155" s="29">
        <f>AVERAGE(O151:O153)</f>
        <v>-29.986230958836927</v>
      </c>
    </row>
    <row r="156" spans="1:15" x14ac:dyDescent="0.2">
      <c r="A156" s="2"/>
      <c r="B156" s="5"/>
      <c r="C156" s="23"/>
      <c r="D156" s="23"/>
      <c r="E156" s="24"/>
      <c r="F156" s="24"/>
      <c r="G156" s="24"/>
      <c r="H156" s="24"/>
      <c r="I156" s="24"/>
      <c r="J156" s="24"/>
      <c r="K156" s="23"/>
      <c r="L156" s="23"/>
      <c r="M156" s="23"/>
    </row>
    <row r="158" spans="1:15" ht="21.75" customHeight="1" x14ac:dyDescent="0.2">
      <c r="A158" s="89" t="s">
        <v>0</v>
      </c>
      <c r="B158" s="84" t="s">
        <v>1</v>
      </c>
      <c r="C158" s="84" t="s">
        <v>2</v>
      </c>
      <c r="D158" s="84" t="s">
        <v>3</v>
      </c>
      <c r="E158" s="84" t="s">
        <v>4</v>
      </c>
      <c r="F158" s="86" t="s">
        <v>5</v>
      </c>
      <c r="G158" s="87"/>
      <c r="H158" s="87"/>
      <c r="I158" s="87"/>
      <c r="J158" s="88"/>
      <c r="K158" s="86" t="s">
        <v>6</v>
      </c>
      <c r="L158" s="87"/>
      <c r="M158" s="88"/>
      <c r="N158" s="84" t="s">
        <v>153</v>
      </c>
      <c r="O158" s="84" t="s">
        <v>152</v>
      </c>
    </row>
    <row r="159" spans="1:15" ht="42" customHeight="1" x14ac:dyDescent="0.2">
      <c r="A159" s="90"/>
      <c r="B159" s="85"/>
      <c r="C159" s="85"/>
      <c r="D159" s="85"/>
      <c r="E159" s="85"/>
      <c r="F159" s="7" t="s">
        <v>7</v>
      </c>
      <c r="G159" s="7" t="s">
        <v>8</v>
      </c>
      <c r="H159" s="7" t="s">
        <v>9</v>
      </c>
      <c r="I159" s="7" t="s">
        <v>10</v>
      </c>
      <c r="J159" s="7" t="s">
        <v>11</v>
      </c>
      <c r="K159" s="7" t="s">
        <v>12</v>
      </c>
      <c r="L159" s="7" t="s">
        <v>13</v>
      </c>
      <c r="M159" s="7" t="s">
        <v>14</v>
      </c>
      <c r="N159" s="85"/>
      <c r="O159" s="85"/>
    </row>
    <row r="160" spans="1:15" ht="24.75" customHeight="1" x14ac:dyDescent="0.2">
      <c r="A160" s="81" t="s">
        <v>134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3"/>
    </row>
    <row r="161" spans="1:15" ht="27.75" customHeight="1" x14ac:dyDescent="0.2">
      <c r="A161" s="28">
        <v>1</v>
      </c>
      <c r="B161" s="43" t="s">
        <v>128</v>
      </c>
      <c r="C161" s="9">
        <v>8780</v>
      </c>
      <c r="D161" s="9">
        <v>2028</v>
      </c>
      <c r="E161" s="9">
        <f>SUM(F161:J161)</f>
        <v>1350853.9900000002</v>
      </c>
      <c r="F161" s="9">
        <v>355304.46</v>
      </c>
      <c r="G161" s="9">
        <v>286440.84999999998</v>
      </c>
      <c r="H161" s="9">
        <v>606916.81000000006</v>
      </c>
      <c r="I161" s="9">
        <v>44056.77</v>
      </c>
      <c r="J161" s="9">
        <v>58135.1</v>
      </c>
      <c r="K161" s="20">
        <f>E161/D161</f>
        <v>666.10157297830381</v>
      </c>
      <c r="L161" s="32">
        <f>F161/D161</f>
        <v>175.1994378698225</v>
      </c>
      <c r="M161" s="32">
        <f>G161/D161</f>
        <v>141.24302268244574</v>
      </c>
      <c r="N161" s="32"/>
      <c r="O161" s="32"/>
    </row>
    <row r="162" spans="1:15" ht="34.5" customHeight="1" x14ac:dyDescent="0.2">
      <c r="A162" s="28">
        <v>2</v>
      </c>
      <c r="B162" s="43" t="s">
        <v>131</v>
      </c>
      <c r="C162" s="9">
        <v>875</v>
      </c>
      <c r="D162" s="9">
        <v>4745</v>
      </c>
      <c r="E162" s="9">
        <f>SUM(F162:J162)</f>
        <v>1087039.8500000001</v>
      </c>
      <c r="F162" s="9">
        <v>276331.96999999997</v>
      </c>
      <c r="G162" s="9">
        <v>583414.99</v>
      </c>
      <c r="H162" s="9"/>
      <c r="I162" s="9">
        <v>23836.560000000001</v>
      </c>
      <c r="J162" s="9">
        <v>203456.33</v>
      </c>
      <c r="K162" s="20">
        <f>E162/D162</f>
        <v>229.09164383561645</v>
      </c>
      <c r="L162" s="32">
        <f>F162/D162</f>
        <v>58.236453108535294</v>
      </c>
      <c r="M162" s="32">
        <f>G162/D162</f>
        <v>122.95363329820864</v>
      </c>
      <c r="N162" s="32"/>
      <c r="O162" s="32"/>
    </row>
    <row r="163" spans="1:15" ht="25.5" customHeight="1" x14ac:dyDescent="0.2">
      <c r="A163" s="28">
        <v>3</v>
      </c>
      <c r="B163" s="43" t="s">
        <v>121</v>
      </c>
      <c r="C163" s="9">
        <v>2425</v>
      </c>
      <c r="D163" s="9">
        <v>12823</v>
      </c>
      <c r="E163" s="9">
        <f>SUM(F163:J163)</f>
        <v>2006963.1800000002</v>
      </c>
      <c r="F163" s="9">
        <v>437966.84</v>
      </c>
      <c r="G163" s="9">
        <v>1515586.3</v>
      </c>
      <c r="H163" s="9">
        <v>12987.96</v>
      </c>
      <c r="I163" s="9">
        <v>40422.080000000002</v>
      </c>
      <c r="J163" s="9"/>
      <c r="K163" s="20">
        <f>E163/D163</f>
        <v>156.51276456367466</v>
      </c>
      <c r="L163" s="32">
        <f>F163/D163</f>
        <v>34.154787491226706</v>
      </c>
      <c r="M163" s="32">
        <f>G163/D163</f>
        <v>118.1928019964127</v>
      </c>
      <c r="N163" s="32"/>
      <c r="O163" s="32"/>
    </row>
    <row r="164" spans="1:15" ht="27" customHeight="1" x14ac:dyDescent="0.2">
      <c r="A164" s="28">
        <v>4</v>
      </c>
      <c r="B164" s="43" t="s">
        <v>122</v>
      </c>
      <c r="C164" s="9">
        <v>871</v>
      </c>
      <c r="D164" s="9">
        <v>13781.7</v>
      </c>
      <c r="E164" s="9">
        <f>SUM(F164:J164)</f>
        <v>1873701.62</v>
      </c>
      <c r="F164" s="9">
        <v>300246.94</v>
      </c>
      <c r="G164" s="9">
        <v>1532003.62</v>
      </c>
      <c r="H164" s="9"/>
      <c r="I164" s="9">
        <v>41451.06</v>
      </c>
      <c r="J164" s="9"/>
      <c r="K164" s="20">
        <f>E164/D164</f>
        <v>135.95576888192312</v>
      </c>
      <c r="L164" s="32">
        <f>F164/D164</f>
        <v>21.785914654940971</v>
      </c>
      <c r="M164" s="32">
        <f>G164/D164</f>
        <v>111.1621657705508</v>
      </c>
      <c r="N164" s="32"/>
      <c r="O164" s="32"/>
    </row>
    <row r="165" spans="1:15" ht="14.25" customHeight="1" x14ac:dyDescent="0.2">
      <c r="A165" s="28">
        <v>5</v>
      </c>
      <c r="B165" s="43" t="s">
        <v>130</v>
      </c>
      <c r="C165" s="9">
        <v>1332</v>
      </c>
      <c r="D165" s="9">
        <v>11092.1</v>
      </c>
      <c r="E165" s="9">
        <f>SUM(F165:J165)</f>
        <v>1410277.06</v>
      </c>
      <c r="F165" s="9">
        <v>371124.9</v>
      </c>
      <c r="G165" s="9">
        <v>776491.35</v>
      </c>
      <c r="H165" s="70"/>
      <c r="I165" s="9">
        <v>58435.74</v>
      </c>
      <c r="J165" s="9">
        <v>204225.07</v>
      </c>
      <c r="K165" s="20">
        <f>E165/D165</f>
        <v>127.1424761767384</v>
      </c>
      <c r="L165" s="32">
        <f>F165/D165</f>
        <v>33.458488473778637</v>
      </c>
      <c r="M165" s="32">
        <f>G165/D165</f>
        <v>70.003998341161719</v>
      </c>
      <c r="N165" s="32"/>
      <c r="O165" s="32"/>
    </row>
    <row r="166" spans="1:15" x14ac:dyDescent="0.2">
      <c r="A166" s="11"/>
      <c r="B166" s="12" t="s">
        <v>123</v>
      </c>
      <c r="C166" s="21">
        <f t="shared" ref="C166:J166" si="24">SUM(C161:C165)</f>
        <v>14283</v>
      </c>
      <c r="D166" s="21">
        <f t="shared" si="24"/>
        <v>44469.799999999996</v>
      </c>
      <c r="E166" s="22">
        <f t="shared" si="24"/>
        <v>7728835.7000000011</v>
      </c>
      <c r="F166" s="22">
        <f>SUM(F161:F165)</f>
        <v>1740975.1099999999</v>
      </c>
      <c r="G166" s="22">
        <f>SUM(G161:G165)</f>
        <v>4693937.1100000003</v>
      </c>
      <c r="H166" s="69">
        <f>SUM(H161:H165)</f>
        <v>619904.77</v>
      </c>
      <c r="I166" s="22">
        <f t="shared" si="24"/>
        <v>208202.21</v>
      </c>
      <c r="J166" s="22">
        <f t="shared" si="24"/>
        <v>465816.5</v>
      </c>
      <c r="K166" s="20"/>
      <c r="L166" s="32"/>
      <c r="M166" s="32"/>
      <c r="N166" s="32"/>
      <c r="O166" s="32"/>
    </row>
    <row r="167" spans="1:15" x14ac:dyDescent="0.2">
      <c r="A167" s="11"/>
      <c r="B167" s="12" t="s">
        <v>142</v>
      </c>
      <c r="C167" s="21"/>
      <c r="D167" s="21"/>
      <c r="E167" s="22"/>
      <c r="F167" s="22"/>
      <c r="G167" s="22"/>
      <c r="H167" s="69"/>
      <c r="I167" s="22"/>
      <c r="J167" s="22"/>
      <c r="K167" s="21">
        <f>E166/D166</f>
        <v>173.79965054936164</v>
      </c>
      <c r="L167" s="29">
        <f>F166/D166</f>
        <v>39.149605125276032</v>
      </c>
      <c r="M167" s="29">
        <f>AVERAGE(M161,M165)</f>
        <v>105.62351051180373</v>
      </c>
      <c r="N167" s="32"/>
      <c r="O167" s="32"/>
    </row>
    <row r="169" spans="1:15" x14ac:dyDescent="0.2">
      <c r="B169" s="39" t="s">
        <v>144</v>
      </c>
    </row>
    <row r="170" spans="1:15" x14ac:dyDescent="0.2">
      <c r="A170" s="44" t="s">
        <v>147</v>
      </c>
      <c r="B170" s="63" t="s">
        <v>148</v>
      </c>
      <c r="C170" s="63"/>
      <c r="D170" s="63"/>
    </row>
    <row r="171" spans="1:15" x14ac:dyDescent="0.2">
      <c r="A171" s="95"/>
      <c r="B171" s="96"/>
      <c r="C171" s="96"/>
      <c r="D171" s="96"/>
      <c r="E171" s="96"/>
    </row>
    <row r="172" spans="1:15" x14ac:dyDescent="0.2">
      <c r="B172" s="80" t="s">
        <v>154</v>
      </c>
      <c r="C172" s="80"/>
      <c r="D172" s="80"/>
      <c r="E172" s="73"/>
      <c r="F172" s="73"/>
      <c r="G172" s="73"/>
      <c r="H172" s="73"/>
      <c r="I172" s="73"/>
      <c r="J172" s="73"/>
      <c r="K172" s="73"/>
    </row>
    <row r="173" spans="1:15" x14ac:dyDescent="0.2">
      <c r="A173" s="62"/>
      <c r="B173" s="96" t="s">
        <v>155</v>
      </c>
      <c r="C173" s="96"/>
      <c r="D173" s="96"/>
      <c r="E173" s="96"/>
      <c r="F173" s="96"/>
      <c r="G173" s="96"/>
      <c r="H173" s="96"/>
      <c r="I173" s="96"/>
      <c r="J173" s="96"/>
      <c r="K173" s="96"/>
    </row>
    <row r="176" spans="1:15" x14ac:dyDescent="0.2">
      <c r="B176" s="39"/>
    </row>
    <row r="177" spans="2:4" x14ac:dyDescent="0.2">
      <c r="B177" s="63" t="s">
        <v>133</v>
      </c>
      <c r="C177" s="63"/>
      <c r="D177" s="63"/>
    </row>
  </sheetData>
  <sortState ref="B133:O143">
    <sortCondition descending="1" ref="K133:K143"/>
  </sortState>
  <mergeCells count="74">
    <mergeCell ref="A171:E171"/>
    <mergeCell ref="E4:E5"/>
    <mergeCell ref="F99:J99"/>
    <mergeCell ref="B173:K173"/>
    <mergeCell ref="A56:O56"/>
    <mergeCell ref="N99:N100"/>
    <mergeCell ref="O99:O100"/>
    <mergeCell ref="K99:M99"/>
    <mergeCell ref="A99:A100"/>
    <mergeCell ref="F114:J114"/>
    <mergeCell ref="O4:O5"/>
    <mergeCell ref="N4:N5"/>
    <mergeCell ref="K54:M54"/>
    <mergeCell ref="A6:O6"/>
    <mergeCell ref="A54:A55"/>
    <mergeCell ref="B54:B55"/>
    <mergeCell ref="A1:O1"/>
    <mergeCell ref="B148:B149"/>
    <mergeCell ref="C148:C149"/>
    <mergeCell ref="D148:D149"/>
    <mergeCell ref="D158:D159"/>
    <mergeCell ref="C158:C159"/>
    <mergeCell ref="B99:B100"/>
    <mergeCell ref="K130:M130"/>
    <mergeCell ref="A116:O116"/>
    <mergeCell ref="O130:O131"/>
    <mergeCell ref="N130:N131"/>
    <mergeCell ref="A114:A115"/>
    <mergeCell ref="B114:B115"/>
    <mergeCell ref="A101:O101"/>
    <mergeCell ref="C99:C100"/>
    <mergeCell ref="E114:E115"/>
    <mergeCell ref="C54:C55"/>
    <mergeCell ref="D4:D5"/>
    <mergeCell ref="A4:A5"/>
    <mergeCell ref="B4:B5"/>
    <mergeCell ref="C4:C5"/>
    <mergeCell ref="F4:J4"/>
    <mergeCell ref="K4:M4"/>
    <mergeCell ref="E54:E55"/>
    <mergeCell ref="F54:J54"/>
    <mergeCell ref="D54:D55"/>
    <mergeCell ref="O54:O55"/>
    <mergeCell ref="D99:D100"/>
    <mergeCell ref="E99:E100"/>
    <mergeCell ref="N54:N55"/>
    <mergeCell ref="D114:D115"/>
    <mergeCell ref="O158:O159"/>
    <mergeCell ref="B158:B159"/>
    <mergeCell ref="N148:N149"/>
    <mergeCell ref="K114:M114"/>
    <mergeCell ref="N114:N115"/>
    <mergeCell ref="O114:O115"/>
    <mergeCell ref="C114:C115"/>
    <mergeCell ref="A150:O150"/>
    <mergeCell ref="A158:A159"/>
    <mergeCell ref="A148:A149"/>
    <mergeCell ref="O148:O149"/>
    <mergeCell ref="B172:D172"/>
    <mergeCell ref="A132:O132"/>
    <mergeCell ref="B130:B131"/>
    <mergeCell ref="C130:C131"/>
    <mergeCell ref="D130:D131"/>
    <mergeCell ref="E130:E131"/>
    <mergeCell ref="F130:J130"/>
    <mergeCell ref="A130:A131"/>
    <mergeCell ref="A160:O160"/>
    <mergeCell ref="E148:E149"/>
    <mergeCell ref="E158:E159"/>
    <mergeCell ref="F148:J148"/>
    <mergeCell ref="K148:M148"/>
    <mergeCell ref="K158:M158"/>
    <mergeCell ref="F158:J158"/>
    <mergeCell ref="N158:N159"/>
  </mergeCells>
  <phoneticPr fontId="0" type="noConversion"/>
  <pageMargins left="0.19685039370078741" right="0.27559055118110237" top="0.35433070866141736" bottom="0.35433070866141736" header="0.51181102362204722" footer="0.51181102362204722"/>
  <pageSetup paperSize="9" scale="60" fitToHeight="5" orientation="landscape" r:id="rId1"/>
  <rowBreaks count="3" manualBreakCount="3">
    <brk id="48" max="14" man="1"/>
    <brk id="94" max="14" man="1"/>
    <brk id="1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Page 1</vt:lpstr>
      <vt:lpstr>'Page 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Обсяг та структура нарахувань за енергоресурси</dc:title>
  <dc:creator>Алекс</dc:creator>
  <cp:lastModifiedBy>Гребенюк Оксана Костянтинівна</cp:lastModifiedBy>
  <cp:lastPrinted>2019-11-15T12:22:52Z</cp:lastPrinted>
  <dcterms:created xsi:type="dcterms:W3CDTF">2011-07-17T18:39:33Z</dcterms:created>
  <dcterms:modified xsi:type="dcterms:W3CDTF">2020-01-16T06:52:20Z</dcterms:modified>
</cp:coreProperties>
</file>