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_rels/externalLink1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externalReferences>
    <externalReference r:id="rId6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<sst xmlns="http://schemas.openxmlformats.org/spreadsheetml/2006/main" count="305" uniqueCount="205">
  <si>
    <t xml:space="preserve">Обсяг та структура енергоресурсів, спожитих будівлями за січень 2025 року</t>
  </si>
  <si>
    <t xml:space="preserve">№ з/п</t>
  </si>
  <si>
    <t xml:space="preserve">Установа/Будівля</t>
  </si>
  <si>
    <t xml:space="preserve">Кількість відвідувачів у роб. час, осіб</t>
  </si>
  <si>
    <t xml:space="preserve">Опалювальна площа, м2</t>
  </si>
  <si>
    <t xml:space="preserve">Розподіл споживання по видах енергоресурсів </t>
  </si>
  <si>
    <t xml:space="preserve">Питоме споживання енергоресурсів  кВт/м2 (без води)</t>
  </si>
  <si>
    <t xml:space="preserve">Обсяг споживання приведений до кВт</t>
  </si>
  <si>
    <t xml:space="preserve">Електроенергія, кВт</t>
  </si>
  <si>
    <t xml:space="preserve">Теплова енергія, Гкал</t>
  </si>
  <si>
    <t xml:space="preserve">Газ, м3</t>
  </si>
  <si>
    <t xml:space="preserve">Холодна вода, м3</t>
  </si>
  <si>
    <t xml:space="preserve">Гаряча вода, м3</t>
  </si>
  <si>
    <t xml:space="preserve">Всі енергоресурси (без води)</t>
  </si>
  <si>
    <t xml:space="preserve">Теплова енергія</t>
  </si>
  <si>
    <t xml:space="preserve">Газ</t>
  </si>
  <si>
    <t xml:space="preserve">ДОШКІЛЬНІ НАВЧАЛЬНІ ЗАКЛАДИ</t>
  </si>
  <si>
    <t xml:space="preserve">ЗДО № 50 (Рокині)</t>
  </si>
  <si>
    <t xml:space="preserve">ЗДО № 15</t>
  </si>
  <si>
    <t xml:space="preserve">ЗДО № 46 (Забороль)</t>
  </si>
  <si>
    <t xml:space="preserve">ЗДО № 49 (Княгининок)</t>
  </si>
  <si>
    <t xml:space="preserve">ЗДО № 12</t>
  </si>
  <si>
    <t xml:space="preserve">ЗДО № 32</t>
  </si>
  <si>
    <t xml:space="preserve">ЗДО № 41</t>
  </si>
  <si>
    <t xml:space="preserve">ЗДО № 44 (В.Омеляник)</t>
  </si>
  <si>
    <t xml:space="preserve">ЗДО № 33</t>
  </si>
  <si>
    <t xml:space="preserve">ЗДО № 18</t>
  </si>
  <si>
    <t xml:space="preserve">ЗДО № 31</t>
  </si>
  <si>
    <t xml:space="preserve">ЗДО № 30</t>
  </si>
  <si>
    <t xml:space="preserve">ЗДО № 21</t>
  </si>
  <si>
    <t xml:space="preserve">ЗДО № 03</t>
  </si>
  <si>
    <t xml:space="preserve">ЗДО № 38</t>
  </si>
  <si>
    <t xml:space="preserve">ЗДО № 34</t>
  </si>
  <si>
    <t xml:space="preserve">ЗДО № 25</t>
  </si>
  <si>
    <t xml:space="preserve">ЗДО № 24</t>
  </si>
  <si>
    <t xml:space="preserve">ЗДО № 04</t>
  </si>
  <si>
    <t xml:space="preserve">ЗДО № 08</t>
  </si>
  <si>
    <t xml:space="preserve">ЗДО № 01</t>
  </si>
  <si>
    <t xml:space="preserve">ЗДО № 36</t>
  </si>
  <si>
    <t xml:space="preserve">ЗДО № 39</t>
  </si>
  <si>
    <t xml:space="preserve">ЗДО № 35</t>
  </si>
  <si>
    <t xml:space="preserve">ЗДО № 42 (Дачне)</t>
  </si>
  <si>
    <t xml:space="preserve">ЗДО № 28</t>
  </si>
  <si>
    <t xml:space="preserve">ЗДО № 20</t>
  </si>
  <si>
    <t xml:space="preserve">ЗДО № 48 (Тарасове)</t>
  </si>
  <si>
    <t xml:space="preserve">ЗДО № 07</t>
  </si>
  <si>
    <t xml:space="preserve">ЗДО № 23</t>
  </si>
  <si>
    <t xml:space="preserve">ЗДО № 10</t>
  </si>
  <si>
    <t xml:space="preserve">ЗДО № 11</t>
  </si>
  <si>
    <t xml:space="preserve">ЗДО № 45 (Жидичин)</t>
  </si>
  <si>
    <t xml:space="preserve">ЗДО № 13</t>
  </si>
  <si>
    <t xml:space="preserve">ЗДО № 05</t>
  </si>
  <si>
    <t xml:space="preserve">ЗДО № 27</t>
  </si>
  <si>
    <t xml:space="preserve">ЗДО № 14</t>
  </si>
  <si>
    <t xml:space="preserve">ЗДО № 02</t>
  </si>
  <si>
    <t xml:space="preserve">ЗДО № 17</t>
  </si>
  <si>
    <t xml:space="preserve">ЗДО № 29</t>
  </si>
  <si>
    <t xml:space="preserve">ЗДО № 22</t>
  </si>
  <si>
    <t xml:space="preserve">ЗДО № 37</t>
  </si>
  <si>
    <t xml:space="preserve">ЗДО № 26</t>
  </si>
  <si>
    <t xml:space="preserve">ЗДО № 06</t>
  </si>
  <si>
    <t xml:space="preserve">ЗДО № 09</t>
  </si>
  <si>
    <t xml:space="preserve">ЗДО № 19</t>
  </si>
  <si>
    <t xml:space="preserve">ЗДО № 16</t>
  </si>
  <si>
    <t xml:space="preserve">ЗДО № 40</t>
  </si>
  <si>
    <t xml:space="preserve">ЗДО № 47 (Одеради)</t>
  </si>
  <si>
    <t xml:space="preserve">РАЗОМ</t>
  </si>
  <si>
    <t xml:space="preserve">СЕРЕДНЄ</t>
  </si>
  <si>
    <t xml:space="preserve">ШКОЛИ ТА ПОЗАШКІЛЬНІ УСТАНОВИ</t>
  </si>
  <si>
    <t xml:space="preserve">ДЮСШ № 1</t>
  </si>
  <si>
    <t xml:space="preserve">ЗЗСО № 34 (Княгининок)</t>
  </si>
  <si>
    <t xml:space="preserve">МРЦ</t>
  </si>
  <si>
    <t xml:space="preserve">ЗЗСО № 38 (Рокині)</t>
  </si>
  <si>
    <t xml:space="preserve">ЗЗСО № 13</t>
  </si>
  <si>
    <t xml:space="preserve">Централізована бухгалтерія</t>
  </si>
  <si>
    <t xml:space="preserve">ЗЗСО № 02</t>
  </si>
  <si>
    <t xml:space="preserve">ЗЗСО № 05</t>
  </si>
  <si>
    <t xml:space="preserve">Будинок вчителя</t>
  </si>
  <si>
    <t xml:space="preserve">ЗЗСО № 18</t>
  </si>
  <si>
    <t xml:space="preserve">ЗЗСО № 28 </t>
  </si>
  <si>
    <t xml:space="preserve">ЗЗСО № 39 (Шепель)</t>
  </si>
  <si>
    <t xml:space="preserve">ЗЗСО № 30 (Боголюби)</t>
  </si>
  <si>
    <t xml:space="preserve">ДЮСШ № 2 </t>
  </si>
  <si>
    <t xml:space="preserve">ЗЗСО № 07</t>
  </si>
  <si>
    <t xml:space="preserve">ЗЗСО № 19</t>
  </si>
  <si>
    <t xml:space="preserve">ЗЗСО № 21</t>
  </si>
  <si>
    <t xml:space="preserve">ЗЗСО № 15</t>
  </si>
  <si>
    <t xml:space="preserve">ЗЗСО № 14</t>
  </si>
  <si>
    <t xml:space="preserve">НРЦ</t>
  </si>
  <si>
    <t xml:space="preserve">ПУМ</t>
  </si>
  <si>
    <t xml:space="preserve">ЗЗСО № 10</t>
  </si>
  <si>
    <t xml:space="preserve">ЗЗСО № 16</t>
  </si>
  <si>
    <t xml:space="preserve">ЗЗСО № 32 (Забороль)</t>
  </si>
  <si>
    <t xml:space="preserve">ЗЗСО № 03</t>
  </si>
  <si>
    <t xml:space="preserve">ЗЗСО № 17</t>
  </si>
  <si>
    <t xml:space="preserve">ЗЗСО № 20</t>
  </si>
  <si>
    <t xml:space="preserve">ЗЗСО № 04</t>
  </si>
  <si>
    <t xml:space="preserve">ЗЗСО № 01</t>
  </si>
  <si>
    <t xml:space="preserve">ЗЗСО № 22</t>
  </si>
  <si>
    <t xml:space="preserve">ЗЗСО № 08</t>
  </si>
  <si>
    <t xml:space="preserve">ЗЗСО № 11</t>
  </si>
  <si>
    <t xml:space="preserve">ЗЗСО № 23</t>
  </si>
  <si>
    <t xml:space="preserve">ЗЗСО № 12</t>
  </si>
  <si>
    <t xml:space="preserve">ЗЗСО № 09</t>
  </si>
  <si>
    <t xml:space="preserve">ЗЗСО № 27</t>
  </si>
  <si>
    <t xml:space="preserve">ЗЗСО № 25</t>
  </si>
  <si>
    <t xml:space="preserve">ЗЗСО № 31 (Жидичин)</t>
  </si>
  <si>
    <t xml:space="preserve">ЗЗСО № 24</t>
  </si>
  <si>
    <t xml:space="preserve">ЗЗСО № 26</t>
  </si>
  <si>
    <t xml:space="preserve">ЗЗСО № 35 (Клепачів)</t>
  </si>
  <si>
    <t xml:space="preserve">Адмінприміщення ДО</t>
  </si>
  <si>
    <t xml:space="preserve">ЗЗСО № 37 (Одеради)</t>
  </si>
  <si>
    <t xml:space="preserve">ЗЗСО № 36 (Кульчин)</t>
  </si>
  <si>
    <t xml:space="preserve">ЗЗСО № 29 (Прилуцьке)</t>
  </si>
  <si>
    <t xml:space="preserve">РАЗОМ по ДО</t>
  </si>
  <si>
    <t xml:space="preserve">   ВИКОНАВЧИЙ КОМІТЕТ ЛУЦЬКОЇ МІСЬКОЇ РАДИ</t>
  </si>
  <si>
    <t xml:space="preserve">Адмінприміщення           с. Одеради</t>
  </si>
  <si>
    <t xml:space="preserve">Прилуцька сільська рада</t>
  </si>
  <si>
    <t xml:space="preserve">Княгининівська сільська рада</t>
  </si>
  <si>
    <t xml:space="preserve">УТЗ ЛМР,                          Б. Хмельницького, 21</t>
  </si>
  <si>
    <t xml:space="preserve">МВ ЛМР,                          Б. Хмельницького, 17</t>
  </si>
  <si>
    <t xml:space="preserve">Департамент ЖКГ</t>
  </si>
  <si>
    <t xml:space="preserve">Терцентр соціального обслуговування</t>
  </si>
  <si>
    <t xml:space="preserve">Заборольська сільська рада</t>
  </si>
  <si>
    <t xml:space="preserve">ЛМР,                          Б. Хмельницького, 19</t>
  </si>
  <si>
    <t xml:space="preserve">Жидичинська сільська рада</t>
  </si>
  <si>
    <t xml:space="preserve">Департамент соціальної політики ЛМР</t>
  </si>
  <si>
    <t xml:space="preserve">Департамент державної реєстрації</t>
  </si>
  <si>
    <t xml:space="preserve">Будівля кінотеатру “Батьківщина”</t>
  </si>
  <si>
    <t xml:space="preserve">УСС СДМ (РАГС)</t>
  </si>
  <si>
    <t xml:space="preserve">ЦНАП</t>
  </si>
  <si>
    <t xml:space="preserve">УСС СДМ (Кравчука, 19-г)</t>
  </si>
  <si>
    <t xml:space="preserve">Адмінприміщення        с. Шепель</t>
  </si>
  <si>
    <t xml:space="preserve">Автогосподарство </t>
  </si>
  <si>
    <t xml:space="preserve">ЗАКЛАДИ УПРАВЛІННЯ ОХОРОНИ ЗДОРОВ'Я</t>
  </si>
  <si>
    <t xml:space="preserve">МО ЛМТГ  (ЛЦПМСД)    (пр-т. Волі 66а,        вул. Привокзальна 13)</t>
  </si>
  <si>
    <t xml:space="preserve">МО ЛМТГ (ЛЦПМСД №3)  (вул. Стефаника 3а)</t>
  </si>
  <si>
    <t xml:space="preserve">МО ЛМТГ (амб №20)         (с. Забороль)</t>
  </si>
  <si>
    <t xml:space="preserve">МО ЛМТГ (амб №19)     (вул. Стрілецька 37)</t>
  </si>
  <si>
    <t xml:space="preserve">МО ЛМТГ (лікарня, основний корпус,       пр-т. Відродження 13)</t>
  </si>
  <si>
    <t xml:space="preserve">МО ЛМТГ (ЛЦПМСД №2)  (пр-т. Відродження 13, с. Прилуцьке)</t>
  </si>
  <si>
    <t xml:space="preserve">МО ЛМТГ (ЛЦПМСД №1)  (вул. Бенделіані 7)</t>
  </si>
  <si>
    <t xml:space="preserve">МО ЛМТГ               (вул. Корольова 3)</t>
  </si>
  <si>
    <t xml:space="preserve">ЛКПБ             (пологовий будинок)</t>
  </si>
  <si>
    <t xml:space="preserve">ЛМДП (дитяча поліклініка, 2 заклади)</t>
  </si>
  <si>
    <t xml:space="preserve">ЛМКСП (стоматполіклініка,       2 будівлі)</t>
  </si>
  <si>
    <t xml:space="preserve">МО ЛМТГ               (вул. Львівська 63)</t>
  </si>
  <si>
    <t xml:space="preserve">Реабілітаційний центр учасників бойових дій</t>
  </si>
  <si>
    <t xml:space="preserve">ЗАКЛАДИ ДЕПАРТАМЕНТУ КУЛЬТУРИ</t>
  </si>
  <si>
    <t xml:space="preserve">КЗ "Палац культури міста Луцька"</t>
  </si>
  <si>
    <t xml:space="preserve">Бібліотека с. Липляни</t>
  </si>
  <si>
    <t xml:space="preserve">БК с. Жидичин</t>
  </si>
  <si>
    <t xml:space="preserve">Культурно-мистец центр "Красне"</t>
  </si>
  <si>
    <t xml:space="preserve">БК с. Боголюби</t>
  </si>
  <si>
    <t xml:space="preserve">Прилуцький будинок культури</t>
  </si>
  <si>
    <t xml:space="preserve">Бібліотека № 10</t>
  </si>
  <si>
    <t xml:space="preserve">Музична школа № 2</t>
  </si>
  <si>
    <t xml:space="preserve">Клуб с. Милуші</t>
  </si>
  <si>
    <t xml:space="preserve">БК "Теремно"</t>
  </si>
  <si>
    <t xml:space="preserve">БК "Вересневе"</t>
  </si>
  <si>
    <t xml:space="preserve">Клуб с. Брище</t>
  </si>
  <si>
    <t xml:space="preserve">Художня школа</t>
  </si>
  <si>
    <t xml:space="preserve">БК с. Рокині</t>
  </si>
  <si>
    <t xml:space="preserve">Музична школа № 1</t>
  </si>
  <si>
    <t xml:space="preserve">Музична школа № 3</t>
  </si>
  <si>
    <t xml:space="preserve">БК с. Шепель</t>
  </si>
  <si>
    <t xml:space="preserve">Музей-скансен         смт. Рокині</t>
  </si>
  <si>
    <t xml:space="preserve">Бібліотека Озерце</t>
  </si>
  <si>
    <t xml:space="preserve">Бібліотека № 7</t>
  </si>
  <si>
    <t xml:space="preserve">Бібліотека № 5</t>
  </si>
  <si>
    <t xml:space="preserve">Клуб с. Іванчиці</t>
  </si>
  <si>
    <t xml:space="preserve">Бібліотека № 2 для дітей</t>
  </si>
  <si>
    <t xml:space="preserve">Центральна бібліотека для дорослих</t>
  </si>
  <si>
    <t xml:space="preserve">Бібліотека № 6</t>
  </si>
  <si>
    <t xml:space="preserve">БК с. Княгининок</t>
  </si>
  <si>
    <t xml:space="preserve">Клуб с. Озерце</t>
  </si>
  <si>
    <t xml:space="preserve">Центральна дитяча бібліотека</t>
  </si>
  <si>
    <t xml:space="preserve">Клуб с. Сирники</t>
  </si>
  <si>
    <t xml:space="preserve">Бібліотека № 4</t>
  </si>
  <si>
    <t xml:space="preserve">Бібліотека № 9</t>
  </si>
  <si>
    <t xml:space="preserve">Клуб-філіал “Сучасник”</t>
  </si>
  <si>
    <t xml:space="preserve">Бібліотека Дачне</t>
  </si>
  <si>
    <t xml:space="preserve">БК с. Сьомаки</t>
  </si>
  <si>
    <t xml:space="preserve">Бібліотека Кульчин</t>
  </si>
  <si>
    <t xml:space="preserve">Бібліотека № 11</t>
  </si>
  <si>
    <t xml:space="preserve">РАЗОМ </t>
  </si>
  <si>
    <t xml:space="preserve">СЕРЕДНЄ </t>
  </si>
  <si>
    <t xml:space="preserve">ЗАКЛАДИ ДЕПАРТАМЕНТУ СІМ'Ї, МОЛОДІ ТА СПОРТУ</t>
  </si>
  <si>
    <t xml:space="preserve">СДЮШОР (плавання)</t>
  </si>
  <si>
    <t xml:space="preserve">КП “Стадіон Авангард”</t>
  </si>
  <si>
    <t xml:space="preserve">Біла Тура</t>
  </si>
  <si>
    <t xml:space="preserve">ДЮСШ № 4</t>
  </si>
  <si>
    <t xml:space="preserve">ДЮСШ № 3</t>
  </si>
  <si>
    <t xml:space="preserve">Стріла</t>
  </si>
  <si>
    <t xml:space="preserve">Олімпія</t>
  </si>
  <si>
    <t xml:space="preserve">Білий м'яч</t>
  </si>
  <si>
    <t xml:space="preserve">Атлет</t>
  </si>
  <si>
    <t xml:space="preserve">Юність</t>
  </si>
  <si>
    <t xml:space="preserve">Лучеськ</t>
  </si>
  <si>
    <t xml:space="preserve">ПРОФЕСІЙНО-ТЕХНІЧНІ НАВЧАЛЬНІ ЗАКЛАДИ</t>
  </si>
  <si>
    <t xml:space="preserve">Луцький центр професійно-технічної освіти</t>
  </si>
  <si>
    <t xml:space="preserve">ЛВПТУ будівництва та архітектури</t>
  </si>
  <si>
    <t xml:space="preserve">Технічний коледж ЛНТУ</t>
  </si>
  <si>
    <t xml:space="preserve">ДПТНЗ Луцьке вище професійне училище</t>
  </si>
  <si>
    <t xml:space="preserve">Волинський коледж НУХТ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</si>
</sst>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"/>
    <numFmt numFmtId="166" formatCode="#,##0.00"/>
    <numFmt numFmtId="167" formatCode="0.00"/>
    <numFmt numFmtId="168" formatCode="0"/>
  </numFmts>
  <fonts count="28">
    <font>
      <sz val="11"/>
      <color theme="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  <font>
      <b val="true"/>
      <sz val="14"/>
      <color rgb="FF000000"/>
      <name val="Calibri"/>
      <family val="2"/>
      <charset val="204"/>
    </font>
    <font>
      <b val="true"/>
      <sz val="12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0"/>
      <name val="Arial"/>
      <family val="2"/>
      <charset val="204"/>
    </font>
    <font>
      <b val="true"/>
      <i val="true"/>
      <sz val="11"/>
      <color rgb="FF000000"/>
      <name val="Calibri"/>
      <family val="2"/>
      <charset val="1"/>
    </font>
    <font>
      <sz val="10"/>
      <name val="Arial Cyr"/>
      <family val="0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1"/>
    </font>
    <font>
      <b val="true"/>
      <sz val="10"/>
      <name val="Arial Cyr"/>
      <family val="0"/>
      <charset val="204"/>
    </font>
    <font>
      <b val="true"/>
      <sz val="10"/>
      <color rgb="FF000000"/>
      <name val="Arial Cyr"/>
      <family val="0"/>
      <charset val="204"/>
    </font>
    <font>
      <b val="true"/>
      <sz val="10"/>
      <color rgb="FF000000"/>
      <name val="Arial"/>
      <family val="2"/>
      <charset val="204"/>
    </font>
    <font>
      <sz val="10"/>
      <color rgb="FFFF0000"/>
      <name val="Arial Cyr"/>
      <family val="0"/>
      <charset val="204"/>
    </font>
    <font>
      <sz val="10"/>
      <color rgb="FF000000"/>
      <name val="Arial Cyr"/>
      <family val="0"/>
      <charset val="204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111111"/>
      <name val="Arial Cyr"/>
      <family val="0"/>
      <charset val="204"/>
    </font>
    <font>
      <b val="true"/>
      <sz val="10"/>
      <color rgb="FF111111"/>
      <name val="Arial"/>
      <family val="2"/>
      <charset val="204"/>
    </font>
    <font>
      <sz val="10"/>
      <color rgb="FF111111"/>
      <name val="Arial"/>
      <family val="2"/>
      <charset val="204"/>
    </font>
    <font>
      <b val="true"/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EEEEEE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EEEEEE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2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2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3" fillId="4" borderId="2" xfId="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9" fillId="3" borderId="2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2" fillId="0" borderId="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4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8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1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4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8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4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1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5" fontId="11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3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6" fillId="3" borderId="1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2" fillId="0" borderId="1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9" fillId="3" borderId="1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2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8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20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2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1" fillId="3" borderId="2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9" fillId="0" borderId="2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9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1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6" fillId="2" borderId="1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6" fillId="2" borderId="1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6" fillId="3" borderId="1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22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3" fillId="0" borderId="1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top" textRotation="0" wrapText="false" indent="0" shrinkToFit="false"/>
      <protection locked="true" hidden="false"/>
    </xf>
    <xf numFmtId="164" fontId="24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2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5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6" fillId="0" borderId="2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4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4" fillId="3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3" fillId="2" borderId="1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3" fillId="4" borderId="2" xfId="2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23" fillId="0" borderId="2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2" borderId="2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1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Звичайний 2" xfId="20"/>
    <cellStyle name="Звичайний 3" xfId="21"/>
    <cellStyle name="Звичайний 4" xfId="22"/>
    <cellStyle name="Звичайний 7" xfId="2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192.168.50.8/Public19/Ekonomika/3_&#1042;&#1110;&#1076;&#1076;&#1110;&#1083;%20&#1040;&#1053;&#1040;&#1051;&#1030;&#1058;&#1048;&#1050;&#1048;_&#1052;&#1054;&#1053;&#1030;&#1058;&#1054;&#1056;&#1048;&#1053;&#1043;&#1059;/3_&#1045;&#1053;&#1045;&#1056;&#1043;&#1054;&#1047;&#1041;&#1045;&#1056;&#1045;&#1046;&#1045;&#1053;&#1053;&#1071;/1_&#1052;&#1054;&#1053;&#1030;&#1058;&#1054;&#1056;&#1048;&#1053;&#1043;_&#1077;&#1085;&#1077;&#1088;&#1075;&#1086;&#1088;&#1077;&#1089;&#1091;&#1088;&#1089;&#1110;&#1074;/&#1040;&#1085;&#1072;&#1083;&#1110;&#1079;&#1080;%20&#1087;&#1080;&#1090;&#1086;&#1084;&#1086;&#1075;&#1086;%20&#1077;&#1085;&#1077;&#1088;&#1075;&#1086;&#1089;&#1087;&#1086;&#1078;&#1080;&#1074;&#1072;&#1085;&#1085;&#1103;%20&#1073;&#1102;&#1076;&#1078;.%20&#1091;&#1089;&#1090;&#1072;&#1085;&#1086;&#1074;%20(&#1110;&#1079;%20&#1045;&#1085;&#1077;&#1088;&#1075;&#1086;&#1055;&#1083;&#1072;&#1085;&#1091;)/2025/&#1047;&#1074;&#1110;&#1090;_&#1089;&#1110;&#1095;&#1077;&#1085;&#1100;%202025%20&#1030;&#1083;&#1086;&#1085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ічень"/>
      <sheetName val="нарост 2025"/>
    </sheetNames>
    <sheetDataSet>
      <sheetData sheetId="0">
        <row r="7">
          <cell r="E7">
            <v>1110.2</v>
          </cell>
          <cell r="F7">
            <v>9.8</v>
          </cell>
          <cell r="G7">
            <v>20.39</v>
          </cell>
          <cell r="H7">
            <v>32.19</v>
          </cell>
        </row>
        <row r="8">
          <cell r="E8">
            <v>3035.3</v>
          </cell>
          <cell r="F8">
            <v>16.76</v>
          </cell>
        </row>
        <row r="8">
          <cell r="H8">
            <v>47.46</v>
          </cell>
        </row>
        <row r="9">
          <cell r="E9">
            <v>1816.35</v>
          </cell>
        </row>
        <row r="9">
          <cell r="G9">
            <v>1882.42</v>
          </cell>
          <cell r="H9">
            <v>47.62</v>
          </cell>
        </row>
        <row r="10">
          <cell r="E10">
            <v>3118.11</v>
          </cell>
          <cell r="F10">
            <v>35.82</v>
          </cell>
        </row>
        <row r="10">
          <cell r="H10">
            <v>168.65</v>
          </cell>
        </row>
        <row r="11">
          <cell r="E11">
            <v>4726.33</v>
          </cell>
          <cell r="F11">
            <v>76.43</v>
          </cell>
        </row>
        <row r="11">
          <cell r="H11">
            <v>58.43</v>
          </cell>
        </row>
        <row r="12">
          <cell r="E12">
            <v>1864.76</v>
          </cell>
          <cell r="F12">
            <v>20.97</v>
          </cell>
        </row>
        <row r="12">
          <cell r="H12">
            <v>38.45</v>
          </cell>
          <cell r="I12">
            <v>40.45</v>
          </cell>
        </row>
        <row r="13">
          <cell r="E13">
            <v>2456.4</v>
          </cell>
        </row>
        <row r="13">
          <cell r="G13">
            <v>1801.23</v>
          </cell>
          <cell r="H13">
            <v>41.68</v>
          </cell>
        </row>
        <row r="14">
          <cell r="E14">
            <v>4293.4</v>
          </cell>
          <cell r="F14">
            <v>32.23</v>
          </cell>
        </row>
        <row r="14">
          <cell r="H14">
            <v>203.82</v>
          </cell>
          <cell r="I14">
            <v>53.83</v>
          </cell>
        </row>
        <row r="15">
          <cell r="E15">
            <v>3925.62</v>
          </cell>
          <cell r="F15">
            <v>33.69</v>
          </cell>
        </row>
        <row r="15">
          <cell r="H15">
            <v>83.43</v>
          </cell>
          <cell r="I15">
            <v>37.69</v>
          </cell>
        </row>
        <row r="16">
          <cell r="E16">
            <v>3001.9</v>
          </cell>
          <cell r="F16">
            <v>37.61</v>
          </cell>
        </row>
        <row r="16">
          <cell r="H16">
            <v>101.79</v>
          </cell>
          <cell r="I16">
            <v>49.42</v>
          </cell>
        </row>
        <row r="17">
          <cell r="E17">
            <v>2916.32</v>
          </cell>
        </row>
        <row r="17">
          <cell r="G17">
            <v>2700.43</v>
          </cell>
          <cell r="H17">
            <v>67.06</v>
          </cell>
        </row>
        <row r="18">
          <cell r="E18">
            <v>2887.78</v>
          </cell>
          <cell r="F18">
            <v>29.62</v>
          </cell>
        </row>
        <row r="18">
          <cell r="H18">
            <v>62.67</v>
          </cell>
          <cell r="I18">
            <v>64.56</v>
          </cell>
        </row>
        <row r="19">
          <cell r="E19">
            <v>3741.02</v>
          </cell>
          <cell r="F19">
            <v>21.54</v>
          </cell>
        </row>
        <row r="19">
          <cell r="H19">
            <v>66.53</v>
          </cell>
        </row>
        <row r="20">
          <cell r="E20">
            <v>3869.79</v>
          </cell>
          <cell r="F20">
            <v>17.59</v>
          </cell>
        </row>
        <row r="20">
          <cell r="H20">
            <v>97.61</v>
          </cell>
        </row>
        <row r="21">
          <cell r="E21">
            <v>4000.31</v>
          </cell>
          <cell r="F21">
            <v>40.59</v>
          </cell>
        </row>
        <row r="21">
          <cell r="H21">
            <v>137.18</v>
          </cell>
          <cell r="I21">
            <v>0</v>
          </cell>
        </row>
        <row r="22">
          <cell r="E22">
            <v>5456.64</v>
          </cell>
          <cell r="F22">
            <v>28.61</v>
          </cell>
        </row>
        <row r="22">
          <cell r="H22">
            <v>158.3</v>
          </cell>
          <cell r="I22">
            <v>9.17</v>
          </cell>
        </row>
        <row r="23">
          <cell r="E23">
            <v>3103.69</v>
          </cell>
          <cell r="F23">
            <v>34.25</v>
          </cell>
        </row>
        <row r="23">
          <cell r="H23">
            <v>51.58</v>
          </cell>
          <cell r="I23">
            <v>44.29</v>
          </cell>
        </row>
        <row r="24">
          <cell r="E24">
            <v>5587.08</v>
          </cell>
          <cell r="F24">
            <v>31.83</v>
          </cell>
        </row>
        <row r="24">
          <cell r="H24">
            <v>115</v>
          </cell>
          <cell r="I24">
            <v>129.77</v>
          </cell>
        </row>
        <row r="25">
          <cell r="E25">
            <v>3117.56</v>
          </cell>
          <cell r="F25">
            <v>31.41</v>
          </cell>
        </row>
        <row r="25">
          <cell r="H25">
            <v>99.47</v>
          </cell>
          <cell r="I25">
            <v>122.35</v>
          </cell>
        </row>
        <row r="26">
          <cell r="E26">
            <v>5300.41</v>
          </cell>
          <cell r="F26">
            <v>44.39</v>
          </cell>
        </row>
        <row r="26">
          <cell r="H26">
            <v>229.55</v>
          </cell>
          <cell r="I26">
            <v>142.67</v>
          </cell>
        </row>
        <row r="27">
          <cell r="E27">
            <v>4310.63</v>
          </cell>
          <cell r="F27">
            <v>41.26</v>
          </cell>
        </row>
        <row r="27">
          <cell r="H27">
            <v>68.56</v>
          </cell>
          <cell r="I27">
            <v>69</v>
          </cell>
        </row>
        <row r="28">
          <cell r="E28">
            <v>3117.25</v>
          </cell>
          <cell r="F28">
            <v>31.62</v>
          </cell>
        </row>
        <row r="28">
          <cell r="H28">
            <v>68.68</v>
          </cell>
          <cell r="I28">
            <v>42.09</v>
          </cell>
        </row>
        <row r="29">
          <cell r="E29">
            <v>1278.93</v>
          </cell>
        </row>
        <row r="29">
          <cell r="H29">
            <v>17.22</v>
          </cell>
        </row>
        <row r="30">
          <cell r="E30">
            <v>4677.71</v>
          </cell>
          <cell r="F30">
            <v>43.02</v>
          </cell>
        </row>
        <row r="30">
          <cell r="H30">
            <v>130.88</v>
          </cell>
        </row>
        <row r="31">
          <cell r="E31">
            <v>4729.46</v>
          </cell>
          <cell r="F31">
            <v>22.52</v>
          </cell>
        </row>
        <row r="31">
          <cell r="H31">
            <v>197.58</v>
          </cell>
          <cell r="I31">
            <v>1</v>
          </cell>
        </row>
        <row r="32">
          <cell r="E32">
            <v>4030.47</v>
          </cell>
          <cell r="F32">
            <v>16.96</v>
          </cell>
        </row>
        <row r="32">
          <cell r="H32">
            <v>108.1</v>
          </cell>
        </row>
        <row r="33">
          <cell r="E33">
            <v>4604.52</v>
          </cell>
          <cell r="F33">
            <v>39.49</v>
          </cell>
        </row>
        <row r="33">
          <cell r="H33">
            <v>78.06</v>
          </cell>
          <cell r="I33">
            <v>67.9</v>
          </cell>
        </row>
        <row r="34">
          <cell r="E34">
            <v>2104.95</v>
          </cell>
          <cell r="F34">
            <v>32.08</v>
          </cell>
        </row>
        <row r="34">
          <cell r="H34">
            <v>55.34</v>
          </cell>
        </row>
        <row r="35">
          <cell r="E35">
            <v>5140.11</v>
          </cell>
          <cell r="F35">
            <v>26.64</v>
          </cell>
        </row>
        <row r="35">
          <cell r="H35">
            <v>83.74</v>
          </cell>
          <cell r="I35">
            <v>368.81</v>
          </cell>
        </row>
        <row r="36">
          <cell r="E36">
            <v>3034.14</v>
          </cell>
          <cell r="F36">
            <v>25.08</v>
          </cell>
        </row>
        <row r="36">
          <cell r="H36">
            <v>86.82</v>
          </cell>
          <cell r="I36">
            <v>24.01</v>
          </cell>
        </row>
        <row r="37">
          <cell r="E37">
            <v>1396.96</v>
          </cell>
          <cell r="F37">
            <v>18.66</v>
          </cell>
        </row>
        <row r="37">
          <cell r="H37">
            <v>35.23</v>
          </cell>
          <cell r="I37">
            <v>17.23</v>
          </cell>
        </row>
        <row r="38">
          <cell r="E38">
            <v>3236.6</v>
          </cell>
          <cell r="F38">
            <v>46.2</v>
          </cell>
        </row>
        <row r="38">
          <cell r="H38">
            <v>101.67</v>
          </cell>
          <cell r="I38">
            <v>56.55</v>
          </cell>
        </row>
        <row r="39">
          <cell r="E39">
            <v>4219.89</v>
          </cell>
          <cell r="F39">
            <v>26.41</v>
          </cell>
        </row>
        <row r="39">
          <cell r="H39">
            <v>60.69</v>
          </cell>
          <cell r="I39">
            <v>71.59</v>
          </cell>
        </row>
        <row r="40">
          <cell r="E40">
            <v>5882.35</v>
          </cell>
          <cell r="F40">
            <v>14.37</v>
          </cell>
        </row>
        <row r="41">
          <cell r="E41">
            <v>1806.15</v>
          </cell>
        </row>
        <row r="41">
          <cell r="G41">
            <v>927.18</v>
          </cell>
          <cell r="H41">
            <v>35.01</v>
          </cell>
        </row>
        <row r="42">
          <cell r="E42">
            <v>4225.14</v>
          </cell>
          <cell r="F42">
            <v>30.47</v>
          </cell>
        </row>
        <row r="42">
          <cell r="H42">
            <v>303.2</v>
          </cell>
          <cell r="I42">
            <v>84.64</v>
          </cell>
        </row>
        <row r="43">
          <cell r="E43">
            <v>5091.63</v>
          </cell>
          <cell r="F43">
            <v>34.18</v>
          </cell>
        </row>
        <row r="43">
          <cell r="H43">
            <v>103.07</v>
          </cell>
          <cell r="I43">
            <v>107.13</v>
          </cell>
        </row>
        <row r="44">
          <cell r="E44">
            <v>6964.18</v>
          </cell>
          <cell r="F44">
            <v>35.94</v>
          </cell>
        </row>
        <row r="44">
          <cell r="H44">
            <v>123.29</v>
          </cell>
          <cell r="I44">
            <v>10.95</v>
          </cell>
        </row>
        <row r="45">
          <cell r="E45">
            <v>4019.64</v>
          </cell>
          <cell r="F45">
            <v>30.1</v>
          </cell>
        </row>
        <row r="45">
          <cell r="H45">
            <v>148.11</v>
          </cell>
          <cell r="I45">
            <v>198.96</v>
          </cell>
        </row>
        <row r="46">
          <cell r="E46">
            <v>1965.41</v>
          </cell>
          <cell r="F46">
            <v>13.12</v>
          </cell>
        </row>
        <row r="46">
          <cell r="H46">
            <v>46.99</v>
          </cell>
        </row>
        <row r="47">
          <cell r="E47">
            <v>3702.38</v>
          </cell>
          <cell r="F47">
            <v>25.34</v>
          </cell>
        </row>
        <row r="47">
          <cell r="H47">
            <v>182.35</v>
          </cell>
          <cell r="I47">
            <v>57.39</v>
          </cell>
        </row>
        <row r="48">
          <cell r="E48">
            <v>3312.36</v>
          </cell>
          <cell r="F48">
            <v>16.62</v>
          </cell>
        </row>
        <row r="48">
          <cell r="H48">
            <v>82.37</v>
          </cell>
        </row>
        <row r="49">
          <cell r="E49">
            <v>13767.32</v>
          </cell>
        </row>
        <row r="49">
          <cell r="H49">
            <v>75.86</v>
          </cell>
        </row>
        <row r="50">
          <cell r="E50">
            <v>5234.04</v>
          </cell>
          <cell r="F50">
            <v>23.88</v>
          </cell>
        </row>
        <row r="50">
          <cell r="H50">
            <v>172.82</v>
          </cell>
          <cell r="I50">
            <v>51.01</v>
          </cell>
        </row>
        <row r="51">
          <cell r="E51">
            <v>2922.22</v>
          </cell>
          <cell r="F51">
            <v>12.45</v>
          </cell>
        </row>
        <row r="51">
          <cell r="H51">
            <v>83.42</v>
          </cell>
        </row>
        <row r="52">
          <cell r="E52">
            <v>5999.43</v>
          </cell>
          <cell r="F52">
            <v>26.45</v>
          </cell>
        </row>
        <row r="52">
          <cell r="H52">
            <v>78.48</v>
          </cell>
          <cell r="I52">
            <v>69.44</v>
          </cell>
        </row>
        <row r="53">
          <cell r="E53">
            <v>3489.46</v>
          </cell>
          <cell r="F53">
            <v>42.84</v>
          </cell>
        </row>
        <row r="53">
          <cell r="H53">
            <v>108.19</v>
          </cell>
        </row>
        <row r="54">
          <cell r="E54">
            <v>3956.1</v>
          </cell>
          <cell r="F54">
            <v>31.5</v>
          </cell>
        </row>
        <row r="54">
          <cell r="H54">
            <v>98.66</v>
          </cell>
          <cell r="I54">
            <v>115.96</v>
          </cell>
        </row>
        <row r="55">
          <cell r="E55">
            <v>1851.85</v>
          </cell>
          <cell r="F55">
            <v>12.86</v>
          </cell>
        </row>
        <row r="63">
          <cell r="E63">
            <v>5251.27</v>
          </cell>
        </row>
        <row r="63">
          <cell r="G63">
            <v>3834.51</v>
          </cell>
          <cell r="H63">
            <v>265.75</v>
          </cell>
        </row>
        <row r="64">
          <cell r="E64">
            <v>1705.08</v>
          </cell>
          <cell r="F64">
            <v>10.74</v>
          </cell>
        </row>
        <row r="64">
          <cell r="H64">
            <v>27.7</v>
          </cell>
        </row>
        <row r="65">
          <cell r="E65">
            <v>422.4</v>
          </cell>
          <cell r="F65">
            <v>49.53</v>
          </cell>
        </row>
        <row r="65">
          <cell r="H65">
            <v>6.73</v>
          </cell>
        </row>
        <row r="66">
          <cell r="E66">
            <v>2367.07</v>
          </cell>
          <cell r="F66">
            <v>88.12</v>
          </cell>
        </row>
        <row r="66">
          <cell r="H66">
            <v>81.49</v>
          </cell>
        </row>
        <row r="67">
          <cell r="E67">
            <v>1010.11</v>
          </cell>
          <cell r="F67">
            <v>97.5</v>
          </cell>
        </row>
        <row r="67">
          <cell r="H67">
            <v>33.38</v>
          </cell>
        </row>
        <row r="68">
          <cell r="E68">
            <v>294.73</v>
          </cell>
          <cell r="F68">
            <v>8.59</v>
          </cell>
        </row>
        <row r="68">
          <cell r="H68">
            <v>11.4</v>
          </cell>
        </row>
        <row r="69">
          <cell r="E69">
            <v>16729.03</v>
          </cell>
          <cell r="F69">
            <v>105.03</v>
          </cell>
        </row>
        <row r="69">
          <cell r="H69">
            <v>234.53</v>
          </cell>
          <cell r="I69">
            <v>125.06</v>
          </cell>
        </row>
        <row r="70">
          <cell r="E70">
            <v>6207.28</v>
          </cell>
          <cell r="F70">
            <v>99.2</v>
          </cell>
        </row>
        <row r="70">
          <cell r="H70">
            <v>86.02</v>
          </cell>
          <cell r="I70">
            <v>28.42</v>
          </cell>
        </row>
        <row r="71">
          <cell r="E71">
            <v>666.16</v>
          </cell>
          <cell r="F71">
            <v>56.46</v>
          </cell>
        </row>
        <row r="71">
          <cell r="H71">
            <v>29.37</v>
          </cell>
        </row>
        <row r="72">
          <cell r="E72">
            <v>3186.9</v>
          </cell>
        </row>
        <row r="72">
          <cell r="G72">
            <v>6410.94</v>
          </cell>
          <cell r="H72">
            <v>56.2</v>
          </cell>
        </row>
        <row r="73">
          <cell r="E73">
            <v>5063.63</v>
          </cell>
          <cell r="F73">
            <v>75.58</v>
          </cell>
        </row>
        <row r="73">
          <cell r="H73">
            <v>38.08</v>
          </cell>
        </row>
        <row r="74">
          <cell r="E74">
            <v>2456.8</v>
          </cell>
          <cell r="F74">
            <v>80.79</v>
          </cell>
        </row>
        <row r="74">
          <cell r="H74">
            <v>55.97</v>
          </cell>
        </row>
        <row r="75">
          <cell r="E75">
            <v>4456.19</v>
          </cell>
          <cell r="F75">
            <v>72.38</v>
          </cell>
        </row>
        <row r="75">
          <cell r="H75">
            <v>113.58</v>
          </cell>
        </row>
        <row r="76">
          <cell r="E76">
            <v>1965.75</v>
          </cell>
        </row>
        <row r="76">
          <cell r="G76">
            <v>2384.17</v>
          </cell>
          <cell r="H76">
            <v>12.66</v>
          </cell>
        </row>
        <row r="77">
          <cell r="E77">
            <v>8546.73</v>
          </cell>
          <cell r="F77">
            <v>42.14</v>
          </cell>
        </row>
        <row r="77">
          <cell r="H77">
            <v>116.24</v>
          </cell>
        </row>
        <row r="78">
          <cell r="E78">
            <v>4949.14</v>
          </cell>
        </row>
        <row r="78">
          <cell r="G78">
            <v>1866.49</v>
          </cell>
          <cell r="H78">
            <v>33.58</v>
          </cell>
        </row>
        <row r="79">
          <cell r="E79">
            <v>2046.78</v>
          </cell>
          <cell r="F79">
            <v>77.95</v>
          </cell>
        </row>
        <row r="79">
          <cell r="H79">
            <v>41.31</v>
          </cell>
        </row>
        <row r="80">
          <cell r="E80">
            <v>684.01</v>
          </cell>
          <cell r="F80">
            <v>20.09</v>
          </cell>
        </row>
        <row r="80">
          <cell r="H80">
            <v>31.62</v>
          </cell>
          <cell r="I80">
            <v>14.2</v>
          </cell>
        </row>
        <row r="81">
          <cell r="E81">
            <v>2713.7</v>
          </cell>
          <cell r="F81">
            <v>90.93</v>
          </cell>
        </row>
        <row r="81">
          <cell r="H81">
            <v>104.04</v>
          </cell>
        </row>
        <row r="82">
          <cell r="E82">
            <v>6953.21</v>
          </cell>
          <cell r="F82">
            <v>85.1</v>
          </cell>
        </row>
        <row r="82">
          <cell r="H82">
            <v>106.16</v>
          </cell>
        </row>
        <row r="83">
          <cell r="E83">
            <v>5672.86</v>
          </cell>
          <cell r="F83">
            <v>22.07</v>
          </cell>
        </row>
        <row r="84">
          <cell r="E84">
            <v>207.23</v>
          </cell>
          <cell r="F84">
            <v>5.99</v>
          </cell>
        </row>
        <row r="84">
          <cell r="H84">
            <v>13.63</v>
          </cell>
        </row>
        <row r="85">
          <cell r="E85">
            <v>2825.83</v>
          </cell>
          <cell r="F85">
            <v>63.88</v>
          </cell>
        </row>
        <row r="85">
          <cell r="H85">
            <v>54.71</v>
          </cell>
        </row>
        <row r="86">
          <cell r="E86">
            <v>5199.75</v>
          </cell>
          <cell r="F86">
            <v>104.99</v>
          </cell>
        </row>
        <row r="86">
          <cell r="H86">
            <v>84.92</v>
          </cell>
          <cell r="I86">
            <v>5.18</v>
          </cell>
        </row>
        <row r="87">
          <cell r="E87">
            <v>1566.01</v>
          </cell>
          <cell r="F87">
            <v>83.94</v>
          </cell>
        </row>
        <row r="87">
          <cell r="H87">
            <v>50.22</v>
          </cell>
        </row>
        <row r="88">
          <cell r="E88">
            <v>2980.78</v>
          </cell>
          <cell r="F88">
            <v>98.81</v>
          </cell>
        </row>
        <row r="88">
          <cell r="H88">
            <v>138.63</v>
          </cell>
        </row>
        <row r="89">
          <cell r="E89">
            <v>1622.26</v>
          </cell>
          <cell r="F89">
            <v>62.98</v>
          </cell>
        </row>
        <row r="89">
          <cell r="H89">
            <v>92.19</v>
          </cell>
          <cell r="I89">
            <v>12.62</v>
          </cell>
        </row>
        <row r="90">
          <cell r="E90">
            <v>1594.32</v>
          </cell>
          <cell r="F90">
            <v>54.29</v>
          </cell>
        </row>
        <row r="90">
          <cell r="H90">
            <v>58.61</v>
          </cell>
          <cell r="I90">
            <v>22.42</v>
          </cell>
        </row>
        <row r="91">
          <cell r="E91">
            <v>4052.74</v>
          </cell>
        </row>
        <row r="91">
          <cell r="G91">
            <v>4887.45</v>
          </cell>
          <cell r="H91">
            <v>61.03</v>
          </cell>
        </row>
        <row r="92">
          <cell r="E92">
            <v>3717.42</v>
          </cell>
          <cell r="F92">
            <v>96.65</v>
          </cell>
        </row>
        <row r="92">
          <cell r="H92">
            <v>84.63</v>
          </cell>
        </row>
        <row r="93">
          <cell r="E93">
            <v>3757.58</v>
          </cell>
          <cell r="F93">
            <v>69.93</v>
          </cell>
        </row>
        <row r="93">
          <cell r="H93">
            <v>71.25</v>
          </cell>
        </row>
        <row r="94">
          <cell r="E94">
            <v>2084.56</v>
          </cell>
          <cell r="F94">
            <v>61.25</v>
          </cell>
        </row>
        <row r="94">
          <cell r="H94">
            <v>104.43</v>
          </cell>
        </row>
        <row r="95">
          <cell r="E95">
            <v>3254.9</v>
          </cell>
          <cell r="F95">
            <v>61.02</v>
          </cell>
        </row>
        <row r="95">
          <cell r="H95">
            <v>136.01</v>
          </cell>
          <cell r="I95">
            <v>0</v>
          </cell>
        </row>
        <row r="96">
          <cell r="E96">
            <v>2694.99</v>
          </cell>
          <cell r="F96">
            <v>72.93</v>
          </cell>
        </row>
        <row r="96">
          <cell r="H96">
            <v>82.9</v>
          </cell>
        </row>
        <row r="97">
          <cell r="E97">
            <v>1178.56</v>
          </cell>
          <cell r="F97">
            <v>68.31</v>
          </cell>
        </row>
        <row r="97">
          <cell r="H97">
            <v>82.02</v>
          </cell>
        </row>
        <row r="98">
          <cell r="E98">
            <v>13695.37</v>
          </cell>
          <cell r="F98">
            <v>64.68</v>
          </cell>
        </row>
        <row r="98">
          <cell r="H98">
            <v>119.4</v>
          </cell>
          <cell r="I98">
            <v>54.39</v>
          </cell>
        </row>
        <row r="99">
          <cell r="E99">
            <v>49948.61</v>
          </cell>
        </row>
        <row r="99">
          <cell r="H99">
            <v>37.4</v>
          </cell>
        </row>
        <row r="100">
          <cell r="E100">
            <v>2976.79</v>
          </cell>
          <cell r="F100">
            <v>66.35</v>
          </cell>
        </row>
        <row r="100">
          <cell r="H100">
            <v>115.66</v>
          </cell>
        </row>
        <row r="101">
          <cell r="E101">
            <v>4040.36</v>
          </cell>
          <cell r="F101">
            <v>54.28</v>
          </cell>
        </row>
        <row r="101">
          <cell r="H101">
            <v>104.38</v>
          </cell>
          <cell r="I101">
            <v>4</v>
          </cell>
        </row>
        <row r="102">
          <cell r="E102">
            <v>10010.57</v>
          </cell>
          <cell r="F102">
            <v>45.84</v>
          </cell>
        </row>
        <row r="102">
          <cell r="H102">
            <v>249.13</v>
          </cell>
          <cell r="I102">
            <v>141.17</v>
          </cell>
        </row>
        <row r="103">
          <cell r="E103">
            <v>2475.62</v>
          </cell>
        </row>
        <row r="104">
          <cell r="E104">
            <v>1632.94</v>
          </cell>
        </row>
        <row r="104">
          <cell r="H104">
            <v>29.37</v>
          </cell>
        </row>
        <row r="105">
          <cell r="E105">
            <v>2922.05</v>
          </cell>
        </row>
        <row r="105">
          <cell r="H105">
            <v>15.08</v>
          </cell>
        </row>
        <row r="106">
          <cell r="E106">
            <v>259.88</v>
          </cell>
        </row>
        <row r="107">
          <cell r="E107">
            <v>78.96</v>
          </cell>
        </row>
        <row r="121">
          <cell r="E121">
            <v>38.43</v>
          </cell>
        </row>
        <row r="121">
          <cell r="G121">
            <v>462.79</v>
          </cell>
        </row>
        <row r="122">
          <cell r="E122">
            <v>278.52</v>
          </cell>
        </row>
        <row r="122">
          <cell r="G122">
            <v>352.29</v>
          </cell>
        </row>
        <row r="123">
          <cell r="E123">
            <v>1260.17</v>
          </cell>
          <cell r="F123">
            <v>12.48</v>
          </cell>
        </row>
        <row r="123">
          <cell r="H123">
            <v>27.85</v>
          </cell>
        </row>
        <row r="124">
          <cell r="E124">
            <v>2150.17</v>
          </cell>
        </row>
        <row r="124">
          <cell r="G124">
            <v>2202.43</v>
          </cell>
        </row>
        <row r="125">
          <cell r="E125">
            <v>11177.16</v>
          </cell>
          <cell r="F125">
            <v>42.46</v>
          </cell>
        </row>
        <row r="125">
          <cell r="H125">
            <v>139.05</v>
          </cell>
        </row>
        <row r="126">
          <cell r="E126">
            <v>350.24</v>
          </cell>
        </row>
        <row r="126">
          <cell r="G126">
            <v>278.44</v>
          </cell>
        </row>
        <row r="127">
          <cell r="E127">
            <v>5480.15</v>
          </cell>
        </row>
        <row r="127">
          <cell r="G127">
            <v>1173.89</v>
          </cell>
          <cell r="H127">
            <v>45.44</v>
          </cell>
        </row>
        <row r="128">
          <cell r="E128">
            <v>2026.13</v>
          </cell>
        </row>
        <row r="128">
          <cell r="G128">
            <v>2769.44</v>
          </cell>
          <cell r="H128">
            <v>48.89</v>
          </cell>
        </row>
        <row r="129">
          <cell r="E129">
            <v>2343.99</v>
          </cell>
        </row>
        <row r="129">
          <cell r="G129">
            <v>2169.61</v>
          </cell>
          <cell r="H129">
            <v>32.27</v>
          </cell>
        </row>
        <row r="130">
          <cell r="E130">
            <v>639.09</v>
          </cell>
        </row>
        <row r="130">
          <cell r="G130">
            <v>1320.15</v>
          </cell>
        </row>
        <row r="131">
          <cell r="E131">
            <v>7743.54</v>
          </cell>
          <cell r="F131">
            <v>21.3</v>
          </cell>
        </row>
        <row r="131">
          <cell r="H131">
            <v>54.06</v>
          </cell>
        </row>
        <row r="132">
          <cell r="E132">
            <v>1389.32</v>
          </cell>
        </row>
        <row r="132">
          <cell r="G132">
            <v>1151.02</v>
          </cell>
          <cell r="H132">
            <v>23.96</v>
          </cell>
        </row>
        <row r="133">
          <cell r="E133">
            <v>524.63</v>
          </cell>
          <cell r="F133">
            <v>1.36</v>
          </cell>
        </row>
        <row r="133">
          <cell r="H133">
            <v>4.64</v>
          </cell>
        </row>
        <row r="134">
          <cell r="E134">
            <v>4897.79</v>
          </cell>
        </row>
        <row r="134">
          <cell r="H134">
            <v>17.12</v>
          </cell>
        </row>
        <row r="135">
          <cell r="E135">
            <v>1098.2</v>
          </cell>
        </row>
        <row r="135">
          <cell r="H135">
            <v>32.85</v>
          </cell>
        </row>
        <row r="136">
          <cell r="E136">
            <v>484.08</v>
          </cell>
        </row>
        <row r="136">
          <cell r="G136">
            <v>34.01</v>
          </cell>
        </row>
        <row r="137">
          <cell r="E137">
            <v>10463.03</v>
          </cell>
        </row>
        <row r="137">
          <cell r="H137">
            <v>32.99</v>
          </cell>
        </row>
        <row r="138">
          <cell r="E138">
            <v>140.04</v>
          </cell>
          <cell r="F138">
            <v>0.56</v>
          </cell>
        </row>
        <row r="138">
          <cell r="H138">
            <v>5</v>
          </cell>
        </row>
        <row r="146">
          <cell r="E146">
            <v>8006.61</v>
          </cell>
          <cell r="F146">
            <v>483.71</v>
          </cell>
        </row>
        <row r="146">
          <cell r="H146">
            <v>225.28</v>
          </cell>
        </row>
        <row r="147">
          <cell r="E147">
            <v>25200.98</v>
          </cell>
          <cell r="F147">
            <v>198.69</v>
          </cell>
          <cell r="G147">
            <v>491.49</v>
          </cell>
          <cell r="H147">
            <v>825.28</v>
          </cell>
        </row>
        <row r="148">
          <cell r="E148">
            <v>649</v>
          </cell>
        </row>
        <row r="148">
          <cell r="G148">
            <v>1851.05</v>
          </cell>
        </row>
        <row r="149">
          <cell r="E149">
            <v>525.36</v>
          </cell>
        </row>
        <row r="149">
          <cell r="G149">
            <v>579.12</v>
          </cell>
          <cell r="H149">
            <v>2.62</v>
          </cell>
        </row>
        <row r="150">
          <cell r="E150">
            <v>3502.34</v>
          </cell>
          <cell r="F150">
            <v>14.79</v>
          </cell>
        </row>
        <row r="150">
          <cell r="H150">
            <v>27.34</v>
          </cell>
          <cell r="I150">
            <v>8.62</v>
          </cell>
        </row>
        <row r="151">
          <cell r="E151">
            <v>3893.32</v>
          </cell>
          <cell r="F151">
            <v>84.35</v>
          </cell>
        </row>
        <row r="151">
          <cell r="H151">
            <v>95.51</v>
          </cell>
          <cell r="I151">
            <v>4.62</v>
          </cell>
        </row>
        <row r="152">
          <cell r="E152">
            <v>1692.01</v>
          </cell>
          <cell r="F152">
            <v>11.35</v>
          </cell>
        </row>
        <row r="152">
          <cell r="H152">
            <v>18.35</v>
          </cell>
        </row>
        <row r="153">
          <cell r="E153">
            <v>37629.69</v>
          </cell>
          <cell r="F153">
            <v>434.63</v>
          </cell>
        </row>
        <row r="153">
          <cell r="H153">
            <v>4281.67</v>
          </cell>
        </row>
        <row r="154">
          <cell r="E154">
            <v>13808.16</v>
          </cell>
          <cell r="F154">
            <v>101.09</v>
          </cell>
        </row>
        <row r="154">
          <cell r="H154">
            <v>232.45</v>
          </cell>
        </row>
        <row r="155">
          <cell r="E155">
            <v>5784.28</v>
          </cell>
          <cell r="F155">
            <v>108.4</v>
          </cell>
        </row>
        <row r="155">
          <cell r="H155">
            <v>477.97</v>
          </cell>
          <cell r="I155">
            <v>12.91</v>
          </cell>
        </row>
        <row r="156">
          <cell r="E156">
            <v>9500.39</v>
          </cell>
          <cell r="F156">
            <v>13.65</v>
          </cell>
          <cell r="G156">
            <v>5.76</v>
          </cell>
          <cell r="H156">
            <v>158.61</v>
          </cell>
          <cell r="I156">
            <v>42.5</v>
          </cell>
        </row>
        <row r="157">
          <cell r="E157">
            <v>10827.13</v>
          </cell>
        </row>
        <row r="157">
          <cell r="H157">
            <v>178.58</v>
          </cell>
        </row>
        <row r="158">
          <cell r="E158">
            <v>843.52</v>
          </cell>
        </row>
        <row r="158">
          <cell r="H158">
            <v>5.74</v>
          </cell>
        </row>
        <row r="170">
          <cell r="E170">
            <v>4079.33</v>
          </cell>
        </row>
        <row r="171">
          <cell r="E171">
            <v>480.87</v>
          </cell>
          <cell r="F171">
            <v>11.41</v>
          </cell>
        </row>
        <row r="171">
          <cell r="H171">
            <v>5</v>
          </cell>
          <cell r="I171">
            <v>1</v>
          </cell>
        </row>
        <row r="172">
          <cell r="E172">
            <v>475.92</v>
          </cell>
          <cell r="F172">
            <v>15.68</v>
          </cell>
        </row>
        <row r="172">
          <cell r="H172">
            <v>7.8</v>
          </cell>
          <cell r="I172">
            <v>0</v>
          </cell>
        </row>
        <row r="173">
          <cell r="E173">
            <v>4513.39</v>
          </cell>
        </row>
        <row r="173">
          <cell r="H173">
            <v>5.53</v>
          </cell>
        </row>
        <row r="174">
          <cell r="E174">
            <v>3720.6</v>
          </cell>
        </row>
        <row r="175">
          <cell r="E175">
            <v>339.67</v>
          </cell>
        </row>
        <row r="175">
          <cell r="G175">
            <v>948.82</v>
          </cell>
          <cell r="H175">
            <v>5</v>
          </cell>
        </row>
        <row r="176">
          <cell r="E176">
            <v>948.93</v>
          </cell>
        </row>
        <row r="176">
          <cell r="G176">
            <v>2646.51</v>
          </cell>
          <cell r="H176">
            <v>4.61</v>
          </cell>
        </row>
        <row r="177">
          <cell r="E177">
            <v>226.13</v>
          </cell>
          <cell r="F177">
            <v>16.41</v>
          </cell>
        </row>
        <row r="177">
          <cell r="H177">
            <v>7.63</v>
          </cell>
        </row>
        <row r="178">
          <cell r="E178">
            <v>146.54</v>
          </cell>
        </row>
        <row r="178">
          <cell r="G178">
            <v>516.96</v>
          </cell>
          <cell r="H178">
            <v>1</v>
          </cell>
        </row>
        <row r="179">
          <cell r="E179">
            <v>509.5</v>
          </cell>
          <cell r="F179">
            <v>35.65</v>
          </cell>
        </row>
        <row r="179">
          <cell r="H179">
            <v>20</v>
          </cell>
        </row>
        <row r="180">
          <cell r="E180">
            <v>76.06</v>
          </cell>
        </row>
        <row r="180">
          <cell r="G180">
            <v>332.74</v>
          </cell>
        </row>
        <row r="181">
          <cell r="E181">
            <v>1047.15</v>
          </cell>
          <cell r="F181">
            <v>31.27</v>
          </cell>
        </row>
        <row r="181">
          <cell r="H181">
            <v>27.18</v>
          </cell>
        </row>
        <row r="182">
          <cell r="E182">
            <v>1016.78</v>
          </cell>
          <cell r="F182">
            <v>35.71</v>
          </cell>
        </row>
        <row r="182">
          <cell r="H182">
            <v>28.21</v>
          </cell>
        </row>
        <row r="183">
          <cell r="E183">
            <v>2241.2</v>
          </cell>
          <cell r="F183">
            <v>268.93</v>
          </cell>
        </row>
        <row r="183">
          <cell r="H183">
            <v>44.25</v>
          </cell>
        </row>
        <row r="184">
          <cell r="E184">
            <v>516.39</v>
          </cell>
          <cell r="F184">
            <v>14.51</v>
          </cell>
        </row>
        <row r="184">
          <cell r="H184">
            <v>16.82</v>
          </cell>
        </row>
        <row r="185">
          <cell r="E185">
            <v>61.66</v>
          </cell>
        </row>
        <row r="185">
          <cell r="G185">
            <v>449.54</v>
          </cell>
          <cell r="H185">
            <v>1</v>
          </cell>
        </row>
        <row r="186">
          <cell r="E186">
            <v>5.8</v>
          </cell>
        </row>
        <row r="186">
          <cell r="G186">
            <v>157.6</v>
          </cell>
        </row>
        <row r="187">
          <cell r="E187">
            <v>634.67</v>
          </cell>
        </row>
        <row r="187">
          <cell r="H187">
            <v>1</v>
          </cell>
          <cell r="I187">
            <v>0</v>
          </cell>
        </row>
        <row r="188">
          <cell r="E188">
            <v>976.39</v>
          </cell>
        </row>
        <row r="188">
          <cell r="H188">
            <v>3</v>
          </cell>
        </row>
        <row r="189">
          <cell r="E189">
            <v>226.68</v>
          </cell>
        </row>
        <row r="189">
          <cell r="H189">
            <v>2.18</v>
          </cell>
          <cell r="I189">
            <v>0</v>
          </cell>
        </row>
        <row r="190">
          <cell r="E190">
            <v>2080.64</v>
          </cell>
        </row>
        <row r="191">
          <cell r="E191">
            <v>124.48</v>
          </cell>
        </row>
        <row r="192">
          <cell r="E192">
            <v>135.7</v>
          </cell>
        </row>
        <row r="192">
          <cell r="H192">
            <v>1</v>
          </cell>
        </row>
        <row r="193">
          <cell r="E193">
            <v>209.06</v>
          </cell>
        </row>
        <row r="193">
          <cell r="H193">
            <v>2.18</v>
          </cell>
        </row>
        <row r="194">
          <cell r="E194">
            <v>373.37</v>
          </cell>
        </row>
        <row r="195">
          <cell r="E195">
            <v>558.83</v>
          </cell>
        </row>
        <row r="195">
          <cell r="H195">
            <v>4.62</v>
          </cell>
        </row>
        <row r="196">
          <cell r="E196">
            <v>1019.54</v>
          </cell>
        </row>
        <row r="196">
          <cell r="H196">
            <v>5.61</v>
          </cell>
        </row>
        <row r="197">
          <cell r="E197">
            <v>391.38</v>
          </cell>
        </row>
        <row r="197">
          <cell r="H197">
            <v>7.62</v>
          </cell>
          <cell r="I197">
            <v>1</v>
          </cell>
        </row>
        <row r="198">
          <cell r="E198">
            <v>40.89</v>
          </cell>
        </row>
        <row r="198">
          <cell r="H198">
            <v>3.62</v>
          </cell>
        </row>
        <row r="199">
          <cell r="E199">
            <v>46.27</v>
          </cell>
        </row>
        <row r="199">
          <cell r="H199">
            <v>1</v>
          </cell>
          <cell r="I199">
            <v>0</v>
          </cell>
        </row>
        <row r="200">
          <cell r="E200">
            <v>449.29</v>
          </cell>
        </row>
        <row r="201">
          <cell r="E201">
            <v>20.61</v>
          </cell>
        </row>
        <row r="202">
          <cell r="E202">
            <v>108.06</v>
          </cell>
        </row>
        <row r="202">
          <cell r="H202">
            <v>1.63</v>
          </cell>
        </row>
        <row r="203">
          <cell r="E203">
            <v>108.12</v>
          </cell>
        </row>
        <row r="204">
          <cell r="E204">
            <v>138.98</v>
          </cell>
        </row>
        <row r="205">
          <cell r="E205">
            <v>59.77</v>
          </cell>
        </row>
        <row r="213">
          <cell r="E213">
            <v>4331.63</v>
          </cell>
        </row>
        <row r="213">
          <cell r="G213">
            <v>1571.46</v>
          </cell>
          <cell r="H213">
            <v>2</v>
          </cell>
        </row>
        <row r="214">
          <cell r="E214">
            <v>3023.04</v>
          </cell>
          <cell r="F214">
            <v>22.9</v>
          </cell>
        </row>
        <row r="214">
          <cell r="H214">
            <v>31.03</v>
          </cell>
          <cell r="I214">
            <v>10.34</v>
          </cell>
        </row>
        <row r="215">
          <cell r="E215">
            <v>12981.04</v>
          </cell>
          <cell r="F215">
            <v>75.09</v>
          </cell>
        </row>
        <row r="215">
          <cell r="H215">
            <v>666.51</v>
          </cell>
        </row>
        <row r="216">
          <cell r="E216">
            <v>214.3</v>
          </cell>
          <cell r="F216">
            <v>3.91</v>
          </cell>
        </row>
        <row r="216">
          <cell r="H216">
            <v>9</v>
          </cell>
        </row>
        <row r="217">
          <cell r="E217">
            <v>17406.88</v>
          </cell>
        </row>
        <row r="217">
          <cell r="H217">
            <v>41.38</v>
          </cell>
        </row>
        <row r="219">
          <cell r="E219">
            <v>114.78</v>
          </cell>
        </row>
        <row r="219">
          <cell r="H219">
            <v>3</v>
          </cell>
          <cell r="I219">
            <v>3</v>
          </cell>
        </row>
        <row r="220">
          <cell r="E220">
            <v>43.78</v>
          </cell>
        </row>
        <row r="220">
          <cell r="H220">
            <v>0.59</v>
          </cell>
        </row>
        <row r="221">
          <cell r="H221">
            <v>1</v>
          </cell>
        </row>
        <row r="223">
          <cell r="E223">
            <v>38115.45</v>
          </cell>
          <cell r="F223">
            <v>101.9</v>
          </cell>
          <cell r="G223">
            <v>1571.46</v>
          </cell>
          <cell r="H223">
            <v>754.51</v>
          </cell>
          <cell r="I223">
            <v>13.34</v>
          </cell>
        </row>
        <row r="232">
          <cell r="E232">
            <v>13897.34</v>
          </cell>
          <cell r="F232">
            <v>193.66</v>
          </cell>
          <cell r="G232">
            <v>3.57</v>
          </cell>
          <cell r="H232">
            <v>365.83</v>
          </cell>
        </row>
        <row r="233">
          <cell r="E233">
            <v>15938.03</v>
          </cell>
          <cell r="F233">
            <v>32.99</v>
          </cell>
          <cell r="G233">
            <v>4412.11</v>
          </cell>
          <cell r="H233">
            <v>218.34</v>
          </cell>
          <cell r="I233">
            <v>103.83</v>
          </cell>
        </row>
        <row r="234">
          <cell r="E234">
            <v>25826.9</v>
          </cell>
          <cell r="F234">
            <v>134.17</v>
          </cell>
        </row>
        <row r="234">
          <cell r="H234">
            <v>419.69</v>
          </cell>
          <cell r="I234">
            <v>37.13</v>
          </cell>
        </row>
        <row r="235">
          <cell r="E235">
            <v>72929.84</v>
          </cell>
          <cell r="F235">
            <v>555.18</v>
          </cell>
          <cell r="G235">
            <v>4415.68</v>
          </cell>
          <cell r="H235">
            <v>1670.52</v>
          </cell>
          <cell r="I235">
            <v>183.61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227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T16" activeCellId="0" sqref="T16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6.57"/>
    <col collapsed="false" customWidth="true" hidden="false" outlineLevel="0" max="2" min="2" style="2" width="21.85"/>
    <col collapsed="false" customWidth="true" hidden="false" outlineLevel="0" max="3" min="3" style="1" width="14.29"/>
    <col collapsed="false" customWidth="true" hidden="false" outlineLevel="0" max="4" min="4" style="1" width="11.85"/>
    <col collapsed="false" customWidth="true" hidden="false" outlineLevel="0" max="5" min="5" style="1" width="12.42"/>
    <col collapsed="false" customWidth="true" hidden="false" outlineLevel="0" max="10" min="10" style="1" width="12.29"/>
    <col collapsed="false" customWidth="true" hidden="false" outlineLevel="0" max="11" min="11" style="1" width="10.85"/>
    <col collapsed="false" customWidth="true" hidden="false" outlineLevel="0" max="12" min="12" style="1" width="11"/>
    <col collapsed="false" customWidth="true" hidden="false" outlineLevel="0" max="13" min="13" style="0" width="10.14"/>
  </cols>
  <sheetData>
    <row r="1" customFormat="false" ht="18.75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1"/>
    </row>
    <row r="2" customFormat="false" ht="15" hidden="false" customHeight="false" outlineLevel="0" collapsed="false">
      <c r="E2" s="5"/>
      <c r="F2" s="5"/>
      <c r="G2" s="5"/>
      <c r="H2" s="5"/>
      <c r="I2" s="5"/>
      <c r="J2" s="5"/>
      <c r="M2" s="1"/>
    </row>
    <row r="3" customFormat="false" ht="29.1" hidden="false" customHeight="true" outlineLevel="0" collapsed="false">
      <c r="A3" s="6" t="s">
        <v>1</v>
      </c>
      <c r="B3" s="7" t="s">
        <v>2</v>
      </c>
      <c r="C3" s="8" t="s">
        <v>3</v>
      </c>
      <c r="D3" s="8" t="s">
        <v>4</v>
      </c>
      <c r="E3" s="8" t="s">
        <v>5</v>
      </c>
      <c r="F3" s="8"/>
      <c r="G3" s="8"/>
      <c r="H3" s="8"/>
      <c r="I3" s="8"/>
      <c r="J3" s="8" t="s">
        <v>6</v>
      </c>
      <c r="K3" s="8" t="s">
        <v>7</v>
      </c>
      <c r="L3" s="8"/>
      <c r="M3" s="8"/>
    </row>
    <row r="4" customFormat="false" ht="51" hidden="false" customHeight="false" outlineLevel="0" collapsed="false">
      <c r="A4" s="6"/>
      <c r="B4" s="7"/>
      <c r="C4" s="8"/>
      <c r="D4" s="8"/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/>
      <c r="K4" s="8" t="s">
        <v>13</v>
      </c>
      <c r="L4" s="8" t="s">
        <v>14</v>
      </c>
      <c r="M4" s="8" t="s">
        <v>15</v>
      </c>
    </row>
    <row r="5" customFormat="false" ht="13.9" hidden="false" customHeight="true" outlineLevel="0" collapsed="false">
      <c r="A5" s="9" t="s">
        <v>16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customFormat="false" ht="15" hidden="false" customHeight="false" outlineLevel="0" collapsed="false">
      <c r="A6" s="10" t="n">
        <v>1</v>
      </c>
      <c r="B6" s="11" t="s">
        <v>17</v>
      </c>
      <c r="C6" s="12" t="n">
        <v>115</v>
      </c>
      <c r="D6" s="12" t="n">
        <v>1993.12</v>
      </c>
      <c r="E6" s="13" t="n">
        <f aca="false">SUM([1]січень!E11)</f>
        <v>4726.33</v>
      </c>
      <c r="F6" s="13" t="n">
        <f aca="false">SUM([1]січень!F11)</f>
        <v>76.43</v>
      </c>
      <c r="G6" s="13" t="n">
        <f aca="false">SUM([1]січень!G11)</f>
        <v>0</v>
      </c>
      <c r="H6" s="13" t="n">
        <f aca="false">SUM([1]січень!H11)</f>
        <v>58.43</v>
      </c>
      <c r="I6" s="13" t="n">
        <f aca="false">SUM([1]січень!I11)</f>
        <v>0</v>
      </c>
      <c r="J6" s="14" t="n">
        <f aca="false">K6/D6</f>
        <v>46.9687826121859</v>
      </c>
      <c r="K6" s="15" t="n">
        <f aca="false">L6+M6+E6</f>
        <v>93614.42</v>
      </c>
      <c r="L6" s="15" t="n">
        <f aca="false">F6*1163</f>
        <v>88888.09</v>
      </c>
      <c r="M6" s="15" t="n">
        <f aca="false">G6*9.5</f>
        <v>0</v>
      </c>
    </row>
    <row r="7" customFormat="false" ht="15" hidden="false" customHeight="false" outlineLevel="0" collapsed="false">
      <c r="A7" s="10" t="n">
        <v>2</v>
      </c>
      <c r="B7" s="11" t="s">
        <v>18</v>
      </c>
      <c r="C7" s="12" t="n">
        <v>119</v>
      </c>
      <c r="D7" s="12" t="n">
        <v>310.7</v>
      </c>
      <c r="E7" s="13" t="n">
        <f aca="false">SUM([1]січень!E7)</f>
        <v>1110.2</v>
      </c>
      <c r="F7" s="13" t="n">
        <f aca="false">SUM([1]січень!F7)</f>
        <v>9.8</v>
      </c>
      <c r="G7" s="13" t="n">
        <f aca="false">SUM([1]січень!G7)</f>
        <v>20.39</v>
      </c>
      <c r="H7" s="13" t="n">
        <f aca="false">SUM([1]січень!H7)</f>
        <v>32.19</v>
      </c>
      <c r="I7" s="13" t="n">
        <f aca="false">SUM([1]січень!I7)</f>
        <v>0</v>
      </c>
      <c r="J7" s="14" t="n">
        <f aca="false">K7/D7</f>
        <v>40.8796427421951</v>
      </c>
      <c r="K7" s="15" t="n">
        <f aca="false">L7+M7+E7</f>
        <v>12701.305</v>
      </c>
      <c r="L7" s="15" t="n">
        <f aca="false">F7*1163</f>
        <v>11397.4</v>
      </c>
      <c r="M7" s="15" t="n">
        <f aca="false">G7*9.5</f>
        <v>193.705</v>
      </c>
    </row>
    <row r="8" customFormat="false" ht="15" hidden="false" customHeight="false" outlineLevel="0" collapsed="false">
      <c r="A8" s="10" t="n">
        <v>3</v>
      </c>
      <c r="B8" s="11" t="s">
        <v>19</v>
      </c>
      <c r="C8" s="12" t="n">
        <v>48</v>
      </c>
      <c r="D8" s="12" t="n">
        <v>529</v>
      </c>
      <c r="E8" s="13" t="n">
        <f aca="false">SUM([1]січень!E9)</f>
        <v>1816.35</v>
      </c>
      <c r="F8" s="13" t="n">
        <f aca="false">SUM([1]січень!F9)</f>
        <v>0</v>
      </c>
      <c r="G8" s="13" t="n">
        <f aca="false">SUM([1]січень!G9)</f>
        <v>1882.42</v>
      </c>
      <c r="H8" s="13" t="n">
        <f aca="false">SUM([1]січень!H9)</f>
        <v>47.62</v>
      </c>
      <c r="I8" s="13" t="n">
        <f aca="false">SUM([1]січень!I9)</f>
        <v>0</v>
      </c>
      <c r="J8" s="14" t="n">
        <f aca="false">K8/D8</f>
        <v>37.2388279773157</v>
      </c>
      <c r="K8" s="15" t="n">
        <f aca="false">L8+M8+E8</f>
        <v>19699.34</v>
      </c>
      <c r="L8" s="15" t="n">
        <f aca="false">F8*1163</f>
        <v>0</v>
      </c>
      <c r="M8" s="15" t="n">
        <f aca="false">G8*9.5</f>
        <v>17882.99</v>
      </c>
    </row>
    <row r="9" customFormat="false" ht="15" hidden="false" customHeight="false" outlineLevel="0" collapsed="false">
      <c r="A9" s="10" t="n">
        <v>4</v>
      </c>
      <c r="B9" s="11" t="s">
        <v>20</v>
      </c>
      <c r="C9" s="12" t="n">
        <v>124</v>
      </c>
      <c r="D9" s="12" t="n">
        <v>627.8</v>
      </c>
      <c r="E9" s="13" t="n">
        <f aca="false">SUM([1]січень!E8)</f>
        <v>3035.3</v>
      </c>
      <c r="F9" s="13" t="n">
        <f aca="false">SUM([1]січень!F8)</f>
        <v>16.76</v>
      </c>
      <c r="G9" s="13" t="n">
        <f aca="false">SUM([1]січень!G8)</f>
        <v>0</v>
      </c>
      <c r="H9" s="13" t="n">
        <f aca="false">SUM([1]січень!H8)</f>
        <v>47.46</v>
      </c>
      <c r="I9" s="13" t="n">
        <f aca="false">SUM([1]січень!I8)</f>
        <v>0</v>
      </c>
      <c r="J9" s="14" t="n">
        <f aca="false">K9/D9</f>
        <v>35.8827333545715</v>
      </c>
      <c r="K9" s="15" t="n">
        <f aca="false">L9+M9+E9</f>
        <v>22527.18</v>
      </c>
      <c r="L9" s="15" t="n">
        <f aca="false">F9*1163</f>
        <v>19491.88</v>
      </c>
      <c r="M9" s="15" t="n">
        <f aca="false">G9*9.5</f>
        <v>0</v>
      </c>
    </row>
    <row r="10" customFormat="false" ht="15" hidden="false" customHeight="false" outlineLevel="0" collapsed="false">
      <c r="A10" s="10" t="n">
        <v>5</v>
      </c>
      <c r="B10" s="11" t="s">
        <v>21</v>
      </c>
      <c r="C10" s="12" t="n">
        <v>156</v>
      </c>
      <c r="D10" s="12" t="n">
        <v>570</v>
      </c>
      <c r="E10" s="13" t="n">
        <f aca="false">SUM([1]січень!E13)</f>
        <v>2456.4</v>
      </c>
      <c r="F10" s="13" t="n">
        <f aca="false">SUM([1]січень!F13)</f>
        <v>0</v>
      </c>
      <c r="G10" s="13" t="n">
        <f aca="false">SUM([1]січень!G13)</f>
        <v>1801.23</v>
      </c>
      <c r="H10" s="13" t="n">
        <f aca="false">SUM([1]січень!H13)</f>
        <v>41.68</v>
      </c>
      <c r="I10" s="13" t="n">
        <f aca="false">SUM([1]січень!I13)</f>
        <v>0</v>
      </c>
      <c r="J10" s="14" t="n">
        <f aca="false">K10/D10</f>
        <v>34.3299736842105</v>
      </c>
      <c r="K10" s="15" t="n">
        <f aca="false">L10+M10+E10</f>
        <v>19568.085</v>
      </c>
      <c r="L10" s="15" t="n">
        <f aca="false">F10*1163</f>
        <v>0</v>
      </c>
      <c r="M10" s="15" t="n">
        <f aca="false">G10*9.5</f>
        <v>17111.685</v>
      </c>
    </row>
    <row r="11" customFormat="false" ht="15" hidden="false" customHeight="false" outlineLevel="0" collapsed="false">
      <c r="A11" s="10" t="n">
        <v>6</v>
      </c>
      <c r="B11" s="11" t="s">
        <v>22</v>
      </c>
      <c r="C11" s="12" t="n">
        <v>320</v>
      </c>
      <c r="D11" s="12" t="n">
        <v>1642.5</v>
      </c>
      <c r="E11" s="13" t="n">
        <f aca="false">SUM([1]січень!E53)</f>
        <v>3489.46</v>
      </c>
      <c r="F11" s="13" t="n">
        <f aca="false">SUM([1]січень!F53)</f>
        <v>42.84</v>
      </c>
      <c r="G11" s="13" t="n">
        <f aca="false">SUM([1]січень!G53)</f>
        <v>0</v>
      </c>
      <c r="H11" s="13" t="n">
        <f aca="false">SUM([1]січень!H53)</f>
        <v>108.19</v>
      </c>
      <c r="I11" s="13" t="n">
        <f aca="false">SUM([1]січень!I53)</f>
        <v>0</v>
      </c>
      <c r="J11" s="14" t="n">
        <f aca="false">K11/D11</f>
        <v>32.4580700152207</v>
      </c>
      <c r="K11" s="15" t="n">
        <f aca="false">L11+M11+E11</f>
        <v>53312.38</v>
      </c>
      <c r="L11" s="15" t="n">
        <f aca="false">F11*1163</f>
        <v>49822.92</v>
      </c>
      <c r="M11" s="15" t="n">
        <f aca="false">G11*9.5</f>
        <v>0</v>
      </c>
    </row>
    <row r="12" customFormat="false" ht="15" hidden="false" customHeight="false" outlineLevel="0" collapsed="false">
      <c r="A12" s="10" t="n">
        <v>7</v>
      </c>
      <c r="B12" s="11" t="s">
        <v>23</v>
      </c>
      <c r="C12" s="12" t="n">
        <v>156</v>
      </c>
      <c r="D12" s="12" t="n">
        <v>951.3</v>
      </c>
      <c r="E12" s="13" t="n">
        <f aca="false">SUM([1]січень!E19)</f>
        <v>3741.02</v>
      </c>
      <c r="F12" s="13" t="n">
        <f aca="false">SUM([1]січень!F19)</f>
        <v>21.54</v>
      </c>
      <c r="G12" s="13" t="n">
        <f aca="false">SUM([1]січень!G19)</f>
        <v>0</v>
      </c>
      <c r="H12" s="13" t="n">
        <f aca="false">SUM([1]січень!H19)</f>
        <v>66.53</v>
      </c>
      <c r="I12" s="13" t="n">
        <f aca="false">SUM([1]січень!I19)</f>
        <v>0</v>
      </c>
      <c r="J12" s="14" t="n">
        <f aca="false">K12/D12</f>
        <v>30.26599390308</v>
      </c>
      <c r="K12" s="15" t="n">
        <f aca="false">L12+M12+E12</f>
        <v>28792.04</v>
      </c>
      <c r="L12" s="15" t="n">
        <f aca="false">F12*1163</f>
        <v>25051.02</v>
      </c>
      <c r="M12" s="15" t="n">
        <f aca="false">G12*9.5</f>
        <v>0</v>
      </c>
    </row>
    <row r="13" customFormat="false" ht="25.5" hidden="false" customHeight="false" outlineLevel="0" collapsed="false">
      <c r="A13" s="10" t="n">
        <v>8</v>
      </c>
      <c r="B13" s="11" t="s">
        <v>24</v>
      </c>
      <c r="C13" s="12" t="n">
        <v>138</v>
      </c>
      <c r="D13" s="12" t="n">
        <v>868</v>
      </c>
      <c r="E13" s="13" t="n">
        <f aca="false">SUM([1]січень!E12)</f>
        <v>1864.76</v>
      </c>
      <c r="F13" s="13" t="n">
        <f aca="false">SUM([1]січень!F12)</f>
        <v>20.97</v>
      </c>
      <c r="G13" s="13" t="n">
        <f aca="false">SUM([1]січень!G12)</f>
        <v>0</v>
      </c>
      <c r="H13" s="13" t="n">
        <f aca="false">SUM([1]січень!H12)</f>
        <v>38.45</v>
      </c>
      <c r="I13" s="13" t="n">
        <f aca="false">SUM([1]січень!I12)</f>
        <v>40.45</v>
      </c>
      <c r="J13" s="14" t="n">
        <f aca="false">K13/D13</f>
        <v>30.2452419354839</v>
      </c>
      <c r="K13" s="15" t="n">
        <f aca="false">L13+M13+E13</f>
        <v>26252.87</v>
      </c>
      <c r="L13" s="15" t="n">
        <f aca="false">F13*1163</f>
        <v>24388.11</v>
      </c>
      <c r="M13" s="15" t="n">
        <f aca="false">G13*9.5</f>
        <v>0</v>
      </c>
    </row>
    <row r="14" customFormat="false" ht="15" hidden="false" customHeight="false" outlineLevel="0" collapsed="false">
      <c r="A14" s="10" t="n">
        <v>9</v>
      </c>
      <c r="B14" s="11" t="s">
        <v>25</v>
      </c>
      <c r="C14" s="12" t="n">
        <v>364</v>
      </c>
      <c r="D14" s="12" t="n">
        <v>2103.2</v>
      </c>
      <c r="E14" s="13" t="n">
        <f aca="false">SUM([1]січень!E38)</f>
        <v>3236.6</v>
      </c>
      <c r="F14" s="13" t="n">
        <f aca="false">SUM([1]січень!F38)</f>
        <v>46.2</v>
      </c>
      <c r="G14" s="13" t="n">
        <f aca="false">SUM([1]січень!G38)</f>
        <v>0</v>
      </c>
      <c r="H14" s="13" t="n">
        <f aca="false">SUM([1]січень!H38)</f>
        <v>101.67</v>
      </c>
      <c r="I14" s="13" t="n">
        <f aca="false">SUM([1]січень!I38)</f>
        <v>56.55</v>
      </c>
      <c r="J14" s="14" t="n">
        <f aca="false">K14/D14</f>
        <v>27.0859642449601</v>
      </c>
      <c r="K14" s="15" t="n">
        <f aca="false">L14+M14+E14</f>
        <v>56967.2</v>
      </c>
      <c r="L14" s="15" t="n">
        <f aca="false">F14*1163</f>
        <v>53730.6</v>
      </c>
      <c r="M14" s="15" t="n">
        <f aca="false">G14*9.5</f>
        <v>0</v>
      </c>
    </row>
    <row r="15" customFormat="false" ht="15" hidden="false" customHeight="false" outlineLevel="0" collapsed="false">
      <c r="A15" s="10" t="n">
        <v>10</v>
      </c>
      <c r="B15" s="11" t="s">
        <v>26</v>
      </c>
      <c r="C15" s="12" t="n">
        <v>212</v>
      </c>
      <c r="D15" s="12" t="n">
        <v>1060.7</v>
      </c>
      <c r="E15" s="13" t="n">
        <f aca="false">SUM([1]січень!E17)</f>
        <v>2916.32</v>
      </c>
      <c r="F15" s="13" t="n">
        <f aca="false">SUM([1]січень!F17)</f>
        <v>0</v>
      </c>
      <c r="G15" s="13" t="n">
        <f aca="false">SUM([1]січень!G17)</f>
        <v>2700.43</v>
      </c>
      <c r="H15" s="13" t="n">
        <f aca="false">SUM([1]січень!H17)</f>
        <v>67.06</v>
      </c>
      <c r="I15" s="13" t="n">
        <f aca="false">SUM([1]січень!I17)</f>
        <v>0</v>
      </c>
      <c r="J15" s="14" t="n">
        <f aca="false">K15/D15</f>
        <v>26.9354247195248</v>
      </c>
      <c r="K15" s="15" t="n">
        <f aca="false">L15+M15+E15</f>
        <v>28570.405</v>
      </c>
      <c r="L15" s="15" t="n">
        <f aca="false">F15*1163</f>
        <v>0</v>
      </c>
      <c r="M15" s="15" t="n">
        <f aca="false">G15*9.5</f>
        <v>25654.085</v>
      </c>
    </row>
    <row r="16" customFormat="false" ht="15" hidden="false" customHeight="false" outlineLevel="0" collapsed="false">
      <c r="A16" s="10" t="n">
        <v>11</v>
      </c>
      <c r="B16" s="11" t="s">
        <v>27</v>
      </c>
      <c r="C16" s="12" t="n">
        <v>386</v>
      </c>
      <c r="D16" s="12" t="n">
        <v>2129.7</v>
      </c>
      <c r="E16" s="13" t="n">
        <f aca="false">SUM([1]січень!E27)</f>
        <v>4310.63</v>
      </c>
      <c r="F16" s="13" t="n">
        <f aca="false">SUM([1]січень!F27)</f>
        <v>41.26</v>
      </c>
      <c r="G16" s="13" t="n">
        <f aca="false">SUM([1]січень!G27)</f>
        <v>0</v>
      </c>
      <c r="H16" s="13" t="n">
        <f aca="false">SUM([1]січень!H27)</f>
        <v>68.56</v>
      </c>
      <c r="I16" s="13" t="n">
        <f aca="false">SUM([1]січень!I27)</f>
        <v>69</v>
      </c>
      <c r="J16" s="14" t="n">
        <f aca="false">K16/D16</f>
        <v>24.5555759027093</v>
      </c>
      <c r="K16" s="15" t="n">
        <f aca="false">L16+M16+E16</f>
        <v>52296.01</v>
      </c>
      <c r="L16" s="15" t="n">
        <f aca="false">F16*1163</f>
        <v>47985.38</v>
      </c>
      <c r="M16" s="15" t="n">
        <f aca="false">G16*9.5</f>
        <v>0</v>
      </c>
    </row>
    <row r="17" customFormat="false" ht="15" hidden="false" customHeight="false" outlineLevel="0" collapsed="false">
      <c r="A17" s="10" t="n">
        <v>12</v>
      </c>
      <c r="B17" s="11" t="s">
        <v>28</v>
      </c>
      <c r="C17" s="12" t="n">
        <v>350</v>
      </c>
      <c r="D17" s="12" t="n">
        <v>2104.3</v>
      </c>
      <c r="E17" s="13" t="n">
        <f aca="false">SUM([1]січень!E21)</f>
        <v>4000.31</v>
      </c>
      <c r="F17" s="13" t="n">
        <f aca="false">SUM([1]січень!F21)</f>
        <v>40.59</v>
      </c>
      <c r="G17" s="13" t="n">
        <f aca="false">SUM([1]січень!G21)</f>
        <v>0</v>
      </c>
      <c r="H17" s="13" t="n">
        <f aca="false">SUM([1]січень!H21)</f>
        <v>137.18</v>
      </c>
      <c r="I17" s="13" t="n">
        <f aca="false">SUM([1]січень!I21)</f>
        <v>0</v>
      </c>
      <c r="J17" s="14" t="n">
        <f aca="false">K17/D17</f>
        <v>24.3342109014874</v>
      </c>
      <c r="K17" s="15" t="n">
        <f aca="false">L17+M17+E17</f>
        <v>51206.48</v>
      </c>
      <c r="L17" s="15" t="n">
        <f aca="false">F17*1163</f>
        <v>47206.17</v>
      </c>
      <c r="M17" s="15" t="n">
        <f aca="false">G17*9.5</f>
        <v>0</v>
      </c>
    </row>
    <row r="18" customFormat="false" ht="15" hidden="false" customHeight="false" outlineLevel="0" collapsed="false">
      <c r="A18" s="10" t="n">
        <v>13</v>
      </c>
      <c r="B18" s="11" t="s">
        <v>29</v>
      </c>
      <c r="C18" s="12" t="n">
        <v>322</v>
      </c>
      <c r="D18" s="12" t="n">
        <v>1735</v>
      </c>
      <c r="E18" s="13" t="n">
        <f aca="false">SUM([1]січень!E14)</f>
        <v>4293.4</v>
      </c>
      <c r="F18" s="13" t="n">
        <f aca="false">SUM([1]січень!F14)</f>
        <v>32.23</v>
      </c>
      <c r="G18" s="13" t="n">
        <f aca="false">SUM([1]січень!G14)</f>
        <v>0</v>
      </c>
      <c r="H18" s="13" t="n">
        <f aca="false">SUM([1]січень!H14)</f>
        <v>203.82</v>
      </c>
      <c r="I18" s="13" t="n">
        <f aca="false">SUM([1]січень!I14)</f>
        <v>53.83</v>
      </c>
      <c r="J18" s="14" t="n">
        <f aca="false">K18/D18</f>
        <v>24.0788991354467</v>
      </c>
      <c r="K18" s="15" t="n">
        <f aca="false">L18+M18+E18</f>
        <v>41776.89</v>
      </c>
      <c r="L18" s="15" t="n">
        <f aca="false">F18*1163</f>
        <v>37483.49</v>
      </c>
      <c r="M18" s="15" t="n">
        <f aca="false">G18*9.5</f>
        <v>0</v>
      </c>
    </row>
    <row r="19" customFormat="false" ht="15" hidden="false" customHeight="false" outlineLevel="0" collapsed="false">
      <c r="A19" s="10" t="n">
        <v>14</v>
      </c>
      <c r="B19" s="11" t="s">
        <v>30</v>
      </c>
      <c r="C19" s="12" t="n">
        <v>360</v>
      </c>
      <c r="D19" s="12" t="n">
        <v>2274.9</v>
      </c>
      <c r="E19" s="13" t="n">
        <f aca="false">SUM([1]січень!E30)</f>
        <v>4677.71</v>
      </c>
      <c r="F19" s="13" t="n">
        <f aca="false">SUM([1]січень!F30)</f>
        <v>43.02</v>
      </c>
      <c r="G19" s="13" t="n">
        <f aca="false">SUM([1]січень!G30)</f>
        <v>0</v>
      </c>
      <c r="H19" s="13" t="n">
        <f aca="false">SUM([1]січень!H30)</f>
        <v>130.88</v>
      </c>
      <c r="I19" s="13" t="n">
        <f aca="false">SUM([1]січень!I30)</f>
        <v>0</v>
      </c>
      <c r="J19" s="14" t="n">
        <f aca="false">K19/D19</f>
        <v>24.0493955778276</v>
      </c>
      <c r="K19" s="15" t="n">
        <f aca="false">L19+M19+E19</f>
        <v>54709.97</v>
      </c>
      <c r="L19" s="15" t="n">
        <f aca="false">F19*1163</f>
        <v>50032.26</v>
      </c>
      <c r="M19" s="15" t="n">
        <f aca="false">G19*9.5</f>
        <v>0</v>
      </c>
    </row>
    <row r="20" customFormat="false" ht="15" hidden="false" customHeight="false" outlineLevel="0" collapsed="false">
      <c r="A20" s="10" t="n">
        <v>15</v>
      </c>
      <c r="B20" s="11" t="s">
        <v>31</v>
      </c>
      <c r="C20" s="12" t="n">
        <v>321</v>
      </c>
      <c r="D20" s="12" t="n">
        <v>1945.9</v>
      </c>
      <c r="E20" s="13" t="n">
        <f aca="false">SUM([1]січень!E16)</f>
        <v>3001.9</v>
      </c>
      <c r="F20" s="13" t="n">
        <f aca="false">SUM([1]січень!F16)</f>
        <v>37.61</v>
      </c>
      <c r="G20" s="13" t="n">
        <f aca="false">SUM([1]січень!G16)</f>
        <v>0</v>
      </c>
      <c r="H20" s="13" t="n">
        <f aca="false">SUM([1]січень!H16)</f>
        <v>101.79</v>
      </c>
      <c r="I20" s="13" t="n">
        <f aca="false">SUM([1]січень!I16)</f>
        <v>49.42</v>
      </c>
      <c r="J20" s="14" t="n">
        <f aca="false">K20/D20</f>
        <v>24.0209311886531</v>
      </c>
      <c r="K20" s="15" t="n">
        <f aca="false">L20+M20+E20</f>
        <v>46742.33</v>
      </c>
      <c r="L20" s="15" t="n">
        <f aca="false">F20*1163</f>
        <v>43740.43</v>
      </c>
      <c r="M20" s="15" t="n">
        <f aca="false">G20*9.5</f>
        <v>0</v>
      </c>
    </row>
    <row r="21" customFormat="false" ht="15" hidden="false" customHeight="false" outlineLevel="0" collapsed="false">
      <c r="A21" s="10" t="n">
        <v>16</v>
      </c>
      <c r="B21" s="11" t="s">
        <v>32</v>
      </c>
      <c r="C21" s="12" t="n">
        <v>308</v>
      </c>
      <c r="D21" s="12" t="n">
        <v>1799.2</v>
      </c>
      <c r="E21" s="13" t="n">
        <f aca="false">SUM([1]січень!E23)</f>
        <v>3103.69</v>
      </c>
      <c r="F21" s="13" t="n">
        <f aca="false">SUM([1]січень!F23)</f>
        <v>34.25</v>
      </c>
      <c r="G21" s="13" t="n">
        <f aca="false">SUM([1]січень!G23)</f>
        <v>0</v>
      </c>
      <c r="H21" s="13" t="n">
        <f aca="false">SUM([1]січень!H23)</f>
        <v>51.58</v>
      </c>
      <c r="I21" s="13" t="n">
        <f aca="false">SUM([1]січень!I23)</f>
        <v>44.29</v>
      </c>
      <c r="J21" s="14" t="n">
        <f aca="false">K21/D21</f>
        <v>23.8641840818141</v>
      </c>
      <c r="K21" s="15" t="n">
        <f aca="false">L21+M21+E21</f>
        <v>42936.44</v>
      </c>
      <c r="L21" s="15" t="n">
        <f aca="false">F21*1163</f>
        <v>39832.75</v>
      </c>
      <c r="M21" s="15" t="n">
        <f aca="false">G21*9.5</f>
        <v>0</v>
      </c>
    </row>
    <row r="22" customFormat="false" ht="15" hidden="false" customHeight="false" outlineLevel="0" collapsed="false">
      <c r="A22" s="10" t="n">
        <v>17</v>
      </c>
      <c r="B22" s="11" t="s">
        <v>33</v>
      </c>
      <c r="C22" s="12" t="n">
        <v>213</v>
      </c>
      <c r="D22" s="12" t="n">
        <v>2044.3</v>
      </c>
      <c r="E22" s="13" t="n">
        <f aca="false">SUM([1]січень!E44)</f>
        <v>6964.18</v>
      </c>
      <c r="F22" s="13" t="n">
        <f aca="false">SUM([1]січень!F44)</f>
        <v>35.94</v>
      </c>
      <c r="G22" s="13" t="n">
        <f aca="false">SUM([1]січень!G44)</f>
        <v>0</v>
      </c>
      <c r="H22" s="13" t="n">
        <f aca="false">SUM([1]січень!H44)</f>
        <v>123.29</v>
      </c>
      <c r="I22" s="13" t="n">
        <f aca="false">SUM([1]січень!I44)</f>
        <v>10.95</v>
      </c>
      <c r="J22" s="14" t="n">
        <f aca="false">K22/D22</f>
        <v>23.8528591693978</v>
      </c>
      <c r="K22" s="15" t="n">
        <f aca="false">L22+M22+E22</f>
        <v>48762.4</v>
      </c>
      <c r="L22" s="15" t="n">
        <f aca="false">F22*1163</f>
        <v>41798.22</v>
      </c>
      <c r="M22" s="15" t="n">
        <f aca="false">G22*9.5</f>
        <v>0</v>
      </c>
    </row>
    <row r="23" customFormat="false" ht="15" hidden="false" customHeight="false" outlineLevel="0" collapsed="false">
      <c r="A23" s="10" t="n">
        <v>18</v>
      </c>
      <c r="B23" s="11" t="s">
        <v>34</v>
      </c>
      <c r="C23" s="12" t="n">
        <v>315</v>
      </c>
      <c r="D23" s="12" t="n">
        <v>2129.7</v>
      </c>
      <c r="E23" s="13" t="n">
        <f aca="false">SUM([1]січень!E33)</f>
        <v>4604.52</v>
      </c>
      <c r="F23" s="13" t="n">
        <f aca="false">SUM([1]січень!F33)</f>
        <v>39.49</v>
      </c>
      <c r="G23" s="13" t="n">
        <f aca="false">SUM([1]січень!G33)</f>
        <v>0</v>
      </c>
      <c r="H23" s="13" t="n">
        <f aca="false">SUM([1]січень!H33)</f>
        <v>78.06</v>
      </c>
      <c r="I23" s="13" t="n">
        <f aca="false">SUM([1]січень!I33)</f>
        <v>67.9</v>
      </c>
      <c r="J23" s="14" t="n">
        <f aca="false">K23/D23</f>
        <v>23.7269991078556</v>
      </c>
      <c r="K23" s="15" t="n">
        <f aca="false">L23+M23+E23</f>
        <v>50531.39</v>
      </c>
      <c r="L23" s="15" t="n">
        <f aca="false">F23*1163</f>
        <v>45926.87</v>
      </c>
      <c r="M23" s="15" t="n">
        <f aca="false">G23*9.5</f>
        <v>0</v>
      </c>
    </row>
    <row r="24" customFormat="false" ht="15" hidden="false" customHeight="false" outlineLevel="0" collapsed="false">
      <c r="A24" s="10" t="n">
        <v>19</v>
      </c>
      <c r="B24" s="11" t="s">
        <v>35</v>
      </c>
      <c r="C24" s="12" t="n">
        <v>416</v>
      </c>
      <c r="D24" s="12" t="n">
        <v>2416.8</v>
      </c>
      <c r="E24" s="13" t="n">
        <f aca="false">SUM([1]січень!E26)</f>
        <v>5300.41</v>
      </c>
      <c r="F24" s="13" t="n">
        <f aca="false">SUM([1]січень!F26)</f>
        <v>44.39</v>
      </c>
      <c r="G24" s="13" t="n">
        <f aca="false">SUM([1]січень!G26)</f>
        <v>0</v>
      </c>
      <c r="H24" s="13" t="n">
        <f aca="false">SUM([1]січень!H26)</f>
        <v>229.55</v>
      </c>
      <c r="I24" s="13" t="n">
        <f aca="false">SUM([1]січень!I26)</f>
        <v>142.67</v>
      </c>
      <c r="J24" s="14" t="n">
        <f aca="false">K24/D24</f>
        <v>23.5542783846408</v>
      </c>
      <c r="K24" s="15" t="n">
        <f aca="false">L24+M24+E24</f>
        <v>56925.98</v>
      </c>
      <c r="L24" s="15" t="n">
        <f aca="false">F24*1163</f>
        <v>51625.57</v>
      </c>
      <c r="M24" s="15" t="n">
        <f aca="false">G24*9.5</f>
        <v>0</v>
      </c>
    </row>
    <row r="25" customFormat="false" ht="15" hidden="false" customHeight="false" outlineLevel="0" collapsed="false">
      <c r="A25" s="10" t="n">
        <v>20</v>
      </c>
      <c r="B25" s="11" t="s">
        <v>36</v>
      </c>
      <c r="C25" s="12" t="n">
        <v>204</v>
      </c>
      <c r="D25" s="12" t="n">
        <v>1049.12</v>
      </c>
      <c r="E25" s="13" t="n">
        <f aca="false">SUM([1]січень!E20)</f>
        <v>3869.79</v>
      </c>
      <c r="F25" s="13" t="n">
        <f aca="false">SUM([1]січень!F20)</f>
        <v>17.59</v>
      </c>
      <c r="G25" s="13" t="n">
        <f aca="false">SUM([1]січень!G20)</f>
        <v>0</v>
      </c>
      <c r="H25" s="13" t="n">
        <f aca="false">SUM([1]січень!H20)</f>
        <v>97.61</v>
      </c>
      <c r="I25" s="13" t="n">
        <f aca="false">SUM([1]січень!I20)</f>
        <v>0</v>
      </c>
      <c r="J25" s="14" t="n">
        <f aca="false">K25/D25</f>
        <v>23.1879670581058</v>
      </c>
      <c r="K25" s="15" t="n">
        <f aca="false">L25+M25+E25</f>
        <v>24326.96</v>
      </c>
      <c r="L25" s="15" t="n">
        <f aca="false">F25*1163</f>
        <v>20457.17</v>
      </c>
      <c r="M25" s="15" t="n">
        <f aca="false">G25*9.5</f>
        <v>0</v>
      </c>
    </row>
    <row r="26" customFormat="false" ht="15" hidden="false" customHeight="false" outlineLevel="0" collapsed="false">
      <c r="A26" s="10" t="n">
        <v>21</v>
      </c>
      <c r="B26" s="11" t="s">
        <v>37</v>
      </c>
      <c r="C26" s="12" t="n">
        <v>347</v>
      </c>
      <c r="D26" s="12" t="n">
        <v>1735</v>
      </c>
      <c r="E26" s="13" t="n">
        <f aca="false">SUM([1]січень!E22)</f>
        <v>5456.64</v>
      </c>
      <c r="F26" s="13" t="n">
        <f aca="false">SUM([1]січень!F22)</f>
        <v>28.61</v>
      </c>
      <c r="G26" s="13" t="n">
        <f aca="false">SUM([1]січень!G22)</f>
        <v>0</v>
      </c>
      <c r="H26" s="13" t="n">
        <f aca="false">SUM([1]січень!H22)</f>
        <v>158.3</v>
      </c>
      <c r="I26" s="13" t="n">
        <f aca="false">SUM([1]січень!I22)</f>
        <v>9.17</v>
      </c>
      <c r="J26" s="14" t="n">
        <f aca="false">K26/D26</f>
        <v>22.3228069164265</v>
      </c>
      <c r="K26" s="15" t="n">
        <f aca="false">L26+M26+E26</f>
        <v>38730.07</v>
      </c>
      <c r="L26" s="15" t="n">
        <f aca="false">F26*1163</f>
        <v>33273.43</v>
      </c>
      <c r="M26" s="15" t="n">
        <f aca="false">G26*9.5</f>
        <v>0</v>
      </c>
    </row>
    <row r="27" customFormat="false" ht="15" hidden="false" customHeight="false" outlineLevel="0" collapsed="false">
      <c r="A27" s="10" t="n">
        <v>22</v>
      </c>
      <c r="B27" s="11" t="s">
        <v>38</v>
      </c>
      <c r="C27" s="12" t="n">
        <v>219</v>
      </c>
      <c r="D27" s="12" t="n">
        <v>2020.8</v>
      </c>
      <c r="E27" s="13" t="n">
        <f aca="false">SUM([1]січень!E10)</f>
        <v>3118.11</v>
      </c>
      <c r="F27" s="13" t="n">
        <f aca="false">SUM([1]січень!F10)</f>
        <v>35.82</v>
      </c>
      <c r="G27" s="13" t="n">
        <f aca="false">SUM([1]січень!G10)</f>
        <v>0</v>
      </c>
      <c r="H27" s="13" t="n">
        <f aca="false">SUM([1]січень!H10)</f>
        <v>168.65</v>
      </c>
      <c r="I27" s="13" t="n">
        <f aca="false">SUM([1]січень!I10)</f>
        <v>0</v>
      </c>
      <c r="J27" s="14" t="n">
        <f aca="false">K27/D27</f>
        <v>22.1579423990499</v>
      </c>
      <c r="K27" s="15" t="n">
        <f aca="false">L27+M27+E27</f>
        <v>44776.77</v>
      </c>
      <c r="L27" s="15" t="n">
        <f aca="false">F27*1163</f>
        <v>41658.66</v>
      </c>
      <c r="M27" s="15" t="n">
        <f aca="false">G27*9.5</f>
        <v>0</v>
      </c>
    </row>
    <row r="28" customFormat="false" ht="15" hidden="false" customHeight="false" outlineLevel="0" collapsed="false">
      <c r="A28" s="10" t="n">
        <v>23</v>
      </c>
      <c r="B28" s="11" t="s">
        <v>39</v>
      </c>
      <c r="C28" s="12" t="n">
        <v>222</v>
      </c>
      <c r="D28" s="12" t="n">
        <v>1803.7</v>
      </c>
      <c r="E28" s="13" t="n">
        <f aca="false">SUM([1]січень!E28)</f>
        <v>3117.25</v>
      </c>
      <c r="F28" s="13" t="n">
        <f aca="false">SUM([1]січень!F28)</f>
        <v>31.62</v>
      </c>
      <c r="G28" s="13" t="n">
        <f aca="false">SUM([1]січень!G28)</f>
        <v>0</v>
      </c>
      <c r="H28" s="13" t="n">
        <f aca="false">SUM([1]січень!H28)</f>
        <v>68.68</v>
      </c>
      <c r="I28" s="13" t="n">
        <f aca="false">SUM([1]січень!I28)</f>
        <v>42.09</v>
      </c>
      <c r="J28" s="14" t="n">
        <f aca="false">K28/D28</f>
        <v>22.1163774463603</v>
      </c>
      <c r="K28" s="15" t="n">
        <f aca="false">L28+M28+E28</f>
        <v>39891.31</v>
      </c>
      <c r="L28" s="15" t="n">
        <f aca="false">F28*1163</f>
        <v>36774.06</v>
      </c>
      <c r="M28" s="15" t="n">
        <f aca="false">G28*9.5</f>
        <v>0</v>
      </c>
    </row>
    <row r="29" customFormat="false" ht="15" hidden="false" customHeight="false" outlineLevel="0" collapsed="false">
      <c r="A29" s="10" t="n">
        <v>24</v>
      </c>
      <c r="B29" s="11" t="s">
        <v>40</v>
      </c>
      <c r="C29" s="12" t="n">
        <v>307</v>
      </c>
      <c r="D29" s="12" t="n">
        <v>1798.9</v>
      </c>
      <c r="E29" s="13" t="n">
        <f aca="false">SUM([1]січень!E34)</f>
        <v>2104.95</v>
      </c>
      <c r="F29" s="13" t="n">
        <f aca="false">SUM([1]січень!F34)</f>
        <v>32.08</v>
      </c>
      <c r="G29" s="13" t="n">
        <f aca="false">SUM([1]січень!G34)</f>
        <v>0</v>
      </c>
      <c r="H29" s="13" t="n">
        <f aca="false">SUM([1]січень!H34)</f>
        <v>55.34</v>
      </c>
      <c r="I29" s="13" t="n">
        <f aca="false">SUM([1]січень!I34)</f>
        <v>0</v>
      </c>
      <c r="J29" s="14" t="n">
        <f aca="false">K29/D29</f>
        <v>21.9100505864695</v>
      </c>
      <c r="K29" s="15" t="n">
        <f aca="false">L29+M29+E29</f>
        <v>39413.99</v>
      </c>
      <c r="L29" s="15" t="n">
        <f aca="false">F29*1163</f>
        <v>37309.04</v>
      </c>
      <c r="M29" s="15" t="n">
        <f aca="false">G29*9.5</f>
        <v>0</v>
      </c>
    </row>
    <row r="30" customFormat="false" ht="15" hidden="false" customHeight="false" outlineLevel="0" collapsed="false">
      <c r="A30" s="10" t="n">
        <v>25</v>
      </c>
      <c r="B30" s="11" t="s">
        <v>41</v>
      </c>
      <c r="C30" s="12" t="n">
        <v>54</v>
      </c>
      <c r="D30" s="12" t="n">
        <v>1066.2</v>
      </c>
      <c r="E30" s="13" t="n">
        <f aca="false">SUM([1]січень!E40)</f>
        <v>5882.35</v>
      </c>
      <c r="F30" s="13" t="n">
        <f aca="false">SUM([1]січень!F40)</f>
        <v>14.37</v>
      </c>
      <c r="G30" s="13" t="n">
        <f aca="false">SUM([1]січень!G40)</f>
        <v>0</v>
      </c>
      <c r="H30" s="13" t="n">
        <f aca="false">SUM([1]січень!H40)</f>
        <v>0</v>
      </c>
      <c r="I30" s="13" t="n">
        <f aca="false">SUM([1]січень!I40)</f>
        <v>0</v>
      </c>
      <c r="J30" s="14" t="n">
        <f aca="false">K30/D30</f>
        <v>21.1917651472519</v>
      </c>
      <c r="K30" s="15" t="n">
        <f aca="false">L30+M30+E30</f>
        <v>22594.66</v>
      </c>
      <c r="L30" s="15" t="n">
        <f aca="false">F30*1163</f>
        <v>16712.31</v>
      </c>
      <c r="M30" s="15" t="n">
        <f aca="false">G30*9.5</f>
        <v>0</v>
      </c>
    </row>
    <row r="31" customFormat="false" ht="15" hidden="false" customHeight="false" outlineLevel="0" collapsed="false">
      <c r="A31" s="10" t="n">
        <v>26</v>
      </c>
      <c r="B31" s="11" t="s">
        <v>42</v>
      </c>
      <c r="C31" s="12" t="n">
        <v>124</v>
      </c>
      <c r="D31" s="12" t="n">
        <v>1098.2</v>
      </c>
      <c r="E31" s="13" t="n">
        <f aca="false">SUM([1]січень!E37)</f>
        <v>1396.96</v>
      </c>
      <c r="F31" s="13" t="n">
        <f aca="false">SUM([1]січень!F37)</f>
        <v>18.66</v>
      </c>
      <c r="G31" s="13" t="n">
        <f aca="false">SUM([1]січень!G37)</f>
        <v>0</v>
      </c>
      <c r="H31" s="13" t="n">
        <f aca="false">SUM([1]січень!H37)</f>
        <v>35.23</v>
      </c>
      <c r="I31" s="13" t="n">
        <f aca="false">SUM([1]січень!I37)</f>
        <v>17.23</v>
      </c>
      <c r="J31" s="14" t="n">
        <f aca="false">K31/D31</f>
        <v>21.0330905117465</v>
      </c>
      <c r="K31" s="15" t="n">
        <f aca="false">L31+M31+E31</f>
        <v>23098.54</v>
      </c>
      <c r="L31" s="15" t="n">
        <f aca="false">F31*1163</f>
        <v>21701.58</v>
      </c>
      <c r="M31" s="15" t="n">
        <f aca="false">G31*9.5</f>
        <v>0</v>
      </c>
    </row>
    <row r="32" customFormat="false" ht="15" hidden="false" customHeight="false" outlineLevel="0" collapsed="false">
      <c r="A32" s="10" t="n">
        <v>27</v>
      </c>
      <c r="B32" s="11" t="s">
        <v>43</v>
      </c>
      <c r="C32" s="12" t="n">
        <v>360</v>
      </c>
      <c r="D32" s="12" t="n">
        <v>2128.9</v>
      </c>
      <c r="E32" s="13" t="n">
        <f aca="false">SUM([1]січень!E15)</f>
        <v>3925.62</v>
      </c>
      <c r="F32" s="13" t="n">
        <f aca="false">SUM([1]січень!F15)</f>
        <v>33.69</v>
      </c>
      <c r="G32" s="13" t="n">
        <f aca="false">SUM([1]січень!G15)</f>
        <v>0</v>
      </c>
      <c r="H32" s="13" t="n">
        <f aca="false">SUM([1]січень!H15)</f>
        <v>83.43</v>
      </c>
      <c r="I32" s="13" t="n">
        <f aca="false">SUM([1]січень!I15)</f>
        <v>37.69</v>
      </c>
      <c r="J32" s="14" t="n">
        <f aca="false">K32/D32</f>
        <v>20.2485274085208</v>
      </c>
      <c r="K32" s="15" t="n">
        <f aca="false">L32+M32+E32</f>
        <v>43107.09</v>
      </c>
      <c r="L32" s="15" t="n">
        <f aca="false">F32*1163</f>
        <v>39181.47</v>
      </c>
      <c r="M32" s="15" t="n">
        <f aca="false">G32*9.5</f>
        <v>0</v>
      </c>
    </row>
    <row r="33" customFormat="false" ht="15" hidden="false" customHeight="false" outlineLevel="0" collapsed="false">
      <c r="A33" s="10" t="n">
        <v>28</v>
      </c>
      <c r="B33" s="11" t="s">
        <v>44</v>
      </c>
      <c r="C33" s="12" t="n">
        <v>43</v>
      </c>
      <c r="D33" s="12" t="n">
        <v>550</v>
      </c>
      <c r="E33" s="13" t="n">
        <f aca="false">SUM([1]січень!E41)</f>
        <v>1806.15</v>
      </c>
      <c r="F33" s="13" t="n">
        <f aca="false">SUM([1]січень!F41)</f>
        <v>0</v>
      </c>
      <c r="G33" s="13" t="n">
        <f aca="false">SUM([1]січень!G41)</f>
        <v>927.18</v>
      </c>
      <c r="H33" s="13" t="n">
        <f aca="false">SUM([1]січень!H41)</f>
        <v>35.01</v>
      </c>
      <c r="I33" s="13" t="n">
        <f aca="false">SUM([1]січень!I41)</f>
        <v>0</v>
      </c>
      <c r="J33" s="14" t="n">
        <f aca="false">K33/D33</f>
        <v>19.2988363636364</v>
      </c>
      <c r="K33" s="15" t="n">
        <f aca="false">L33+M33+E33</f>
        <v>10614.36</v>
      </c>
      <c r="L33" s="15" t="n">
        <f aca="false">F33*1163</f>
        <v>0</v>
      </c>
      <c r="M33" s="15" t="n">
        <f aca="false">G33*9.5</f>
        <v>8808.21</v>
      </c>
    </row>
    <row r="34" customFormat="false" ht="15" hidden="false" customHeight="false" outlineLevel="0" collapsed="false">
      <c r="A34" s="10" t="n">
        <v>29</v>
      </c>
      <c r="B34" s="11" t="s">
        <v>45</v>
      </c>
      <c r="C34" s="12" t="n">
        <v>392</v>
      </c>
      <c r="D34" s="12" t="n">
        <v>1954.8</v>
      </c>
      <c r="E34" s="13" t="n">
        <f aca="false">SUM([1]січень!E18)</f>
        <v>2887.78</v>
      </c>
      <c r="F34" s="13" t="n">
        <f aca="false">SUM([1]січень!F18)</f>
        <v>29.62</v>
      </c>
      <c r="G34" s="13" t="n">
        <f aca="false">SUM([1]січень!G18)</f>
        <v>0</v>
      </c>
      <c r="H34" s="13" t="n">
        <f aca="false">SUM([1]січень!H18)</f>
        <v>62.67</v>
      </c>
      <c r="I34" s="13" t="n">
        <f aca="false">SUM([1]січень!I18)</f>
        <v>64.56</v>
      </c>
      <c r="J34" s="14" t="n">
        <f aca="false">K34/D34</f>
        <v>19.0995702885206</v>
      </c>
      <c r="K34" s="15" t="n">
        <f aca="false">L34+M34+E34</f>
        <v>37335.84</v>
      </c>
      <c r="L34" s="15" t="n">
        <f aca="false">F34*1163</f>
        <v>34448.06</v>
      </c>
      <c r="M34" s="15" t="n">
        <f aca="false">G34*9.5</f>
        <v>0</v>
      </c>
    </row>
    <row r="35" customFormat="false" ht="15" hidden="false" customHeight="false" outlineLevel="0" collapsed="false">
      <c r="A35" s="10" t="n">
        <v>30</v>
      </c>
      <c r="B35" s="11" t="s">
        <v>46</v>
      </c>
      <c r="C35" s="12" t="n">
        <v>306</v>
      </c>
      <c r="D35" s="12" t="n">
        <v>2129.7</v>
      </c>
      <c r="E35" s="13" t="n">
        <f aca="false">SUM([1]січень!E25)</f>
        <v>3117.56</v>
      </c>
      <c r="F35" s="13" t="n">
        <f aca="false">SUM([1]січень!F25)</f>
        <v>31.41</v>
      </c>
      <c r="G35" s="13" t="n">
        <f aca="false">SUM([1]січень!G25)</f>
        <v>0</v>
      </c>
      <c r="H35" s="13" t="n">
        <f aca="false">SUM([1]січень!H25)</f>
        <v>99.47</v>
      </c>
      <c r="I35" s="13" t="n">
        <f aca="false">SUM([1]січень!I25)</f>
        <v>122.35</v>
      </c>
      <c r="J35" s="14" t="n">
        <f aca="false">K35/D35</f>
        <v>18.6164201530732</v>
      </c>
      <c r="K35" s="15" t="n">
        <f aca="false">L35+M35+E35</f>
        <v>39647.39</v>
      </c>
      <c r="L35" s="15" t="n">
        <f aca="false">F35*1163</f>
        <v>36529.83</v>
      </c>
      <c r="M35" s="15" t="n">
        <f aca="false">G35*9.5</f>
        <v>0</v>
      </c>
    </row>
    <row r="36" customFormat="false" ht="15" hidden="false" customHeight="false" outlineLevel="0" collapsed="false">
      <c r="A36" s="10" t="n">
        <v>31</v>
      </c>
      <c r="B36" s="11" t="s">
        <v>47</v>
      </c>
      <c r="C36" s="12" t="n">
        <v>551</v>
      </c>
      <c r="D36" s="12" t="n">
        <v>2462.1</v>
      </c>
      <c r="E36" s="13" t="n">
        <f aca="false">SUM([1]січень!E43)</f>
        <v>5091.63</v>
      </c>
      <c r="F36" s="13" t="n">
        <f aca="false">SUM([1]січень!F43)</f>
        <v>34.18</v>
      </c>
      <c r="G36" s="13" t="n">
        <f aca="false">SUM([1]січень!G43)</f>
        <v>0</v>
      </c>
      <c r="H36" s="13" t="n">
        <f aca="false">SUM([1]січень!H43)</f>
        <v>103.07</v>
      </c>
      <c r="I36" s="13" t="n">
        <f aca="false">SUM([1]січень!I43)</f>
        <v>107.13</v>
      </c>
      <c r="J36" s="14" t="n">
        <f aca="false">K36/D36</f>
        <v>18.2133016530604</v>
      </c>
      <c r="K36" s="15" t="n">
        <f aca="false">L36+M36+E36</f>
        <v>44842.97</v>
      </c>
      <c r="L36" s="15" t="n">
        <f aca="false">F36*1163</f>
        <v>39751.34</v>
      </c>
      <c r="M36" s="15" t="n">
        <f aca="false">G36*9.5</f>
        <v>0</v>
      </c>
    </row>
    <row r="37" customFormat="false" ht="15" hidden="false" customHeight="false" outlineLevel="0" collapsed="false">
      <c r="A37" s="10" t="n">
        <v>32</v>
      </c>
      <c r="B37" s="11" t="s">
        <v>48</v>
      </c>
      <c r="C37" s="12" t="n">
        <v>453</v>
      </c>
      <c r="D37" s="12" t="n">
        <v>2416.8</v>
      </c>
      <c r="E37" s="13" t="n">
        <f aca="false">SUM([1]січень!E24)</f>
        <v>5587.08</v>
      </c>
      <c r="F37" s="13" t="n">
        <f aca="false">SUM([1]січень!F24)</f>
        <v>31.83</v>
      </c>
      <c r="G37" s="13" t="n">
        <f aca="false">SUM([1]січень!G24)</f>
        <v>0</v>
      </c>
      <c r="H37" s="13" t="n">
        <f aca="false">SUM([1]січень!H24)</f>
        <v>115</v>
      </c>
      <c r="I37" s="13" t="n">
        <f aca="false">SUM([1]січень!I24)</f>
        <v>129.77</v>
      </c>
      <c r="J37" s="14" t="n">
        <f aca="false">K37/D37</f>
        <v>17.6288356504469</v>
      </c>
      <c r="K37" s="15" t="n">
        <f aca="false">L37+M37+E37</f>
        <v>42605.37</v>
      </c>
      <c r="L37" s="15" t="n">
        <f aca="false">F37*1163</f>
        <v>37018.29</v>
      </c>
      <c r="M37" s="15" t="n">
        <f aca="false">G37*9.5</f>
        <v>0</v>
      </c>
    </row>
    <row r="38" customFormat="false" ht="15" hidden="false" customHeight="false" outlineLevel="0" collapsed="false">
      <c r="A38" s="10" t="n">
        <v>33</v>
      </c>
      <c r="B38" s="11" t="s">
        <v>49</v>
      </c>
      <c r="C38" s="12" t="n">
        <v>117</v>
      </c>
      <c r="D38" s="12" t="n">
        <v>966</v>
      </c>
      <c r="E38" s="13" t="n">
        <f aca="false">SUM([1]січень!E55)</f>
        <v>1851.85</v>
      </c>
      <c r="F38" s="13" t="n">
        <f aca="false">SUM([1]січень!F55)</f>
        <v>12.86</v>
      </c>
      <c r="G38" s="13" t="n">
        <f aca="false">SUM([1]січень!G55)</f>
        <v>0</v>
      </c>
      <c r="H38" s="13" t="n">
        <f aca="false">SUM([1]січень!H55)</f>
        <v>0</v>
      </c>
      <c r="I38" s="13" t="n">
        <f aca="false">SUM([1]січень!I55)</f>
        <v>0</v>
      </c>
      <c r="J38" s="14" t="n">
        <f aca="false">K38/D38</f>
        <v>17.3996169772257</v>
      </c>
      <c r="K38" s="15" t="n">
        <f aca="false">L38+M38+E38</f>
        <v>16808.03</v>
      </c>
      <c r="L38" s="15" t="n">
        <f aca="false">F38*1163</f>
        <v>14956.18</v>
      </c>
      <c r="M38" s="15" t="n">
        <f aca="false">G38*9.5</f>
        <v>0</v>
      </c>
    </row>
    <row r="39" customFormat="false" ht="15" hidden="false" customHeight="false" outlineLevel="0" collapsed="false">
      <c r="A39" s="10" t="n">
        <v>34</v>
      </c>
      <c r="B39" s="11" t="s">
        <v>50</v>
      </c>
      <c r="C39" s="12" t="n">
        <v>359</v>
      </c>
      <c r="D39" s="12" t="n">
        <v>2319.2</v>
      </c>
      <c r="E39" s="13" t="n">
        <f aca="false">SUM([1]січень!E45)</f>
        <v>4019.64</v>
      </c>
      <c r="F39" s="13" t="n">
        <f aca="false">SUM([1]січень!F45)</f>
        <v>30.1</v>
      </c>
      <c r="G39" s="13" t="n">
        <f aca="false">SUM([1]січень!G45)</f>
        <v>0</v>
      </c>
      <c r="H39" s="13" t="n">
        <f aca="false">SUM([1]січень!H45)</f>
        <v>148.11</v>
      </c>
      <c r="I39" s="13" t="n">
        <f aca="false">SUM([1]січень!I45)</f>
        <v>198.96</v>
      </c>
      <c r="J39" s="14" t="n">
        <f aca="false">K39/D39</f>
        <v>16.8273283890997</v>
      </c>
      <c r="K39" s="15" t="n">
        <f aca="false">L39+M39+E39</f>
        <v>39025.94</v>
      </c>
      <c r="L39" s="15" t="n">
        <f aca="false">F39*1163</f>
        <v>35006.3</v>
      </c>
      <c r="M39" s="15" t="n">
        <f aca="false">G39*9.5</f>
        <v>0</v>
      </c>
    </row>
    <row r="40" customFormat="false" ht="15" hidden="false" customHeight="false" outlineLevel="0" collapsed="false">
      <c r="A40" s="10" t="n">
        <v>35</v>
      </c>
      <c r="B40" s="11" t="s">
        <v>51</v>
      </c>
      <c r="C40" s="12" t="n">
        <v>464</v>
      </c>
      <c r="D40" s="12" t="n">
        <v>2437.4</v>
      </c>
      <c r="E40" s="13" t="n">
        <f aca="false">SUM([1]січень!E54)</f>
        <v>3956.1</v>
      </c>
      <c r="F40" s="13" t="n">
        <f aca="false">SUM([1]січень!F54)</f>
        <v>31.5</v>
      </c>
      <c r="G40" s="13" t="n">
        <f aca="false">SUM([1]січень!G54)</f>
        <v>0</v>
      </c>
      <c r="H40" s="13" t="n">
        <f aca="false">SUM([1]січень!H54)</f>
        <v>98.66</v>
      </c>
      <c r="I40" s="13" t="n">
        <f aca="false">SUM([1]січень!I54)</f>
        <v>115.96</v>
      </c>
      <c r="J40" s="14" t="n">
        <f aca="false">K40/D40</f>
        <v>16.6532370558792</v>
      </c>
      <c r="K40" s="15" t="n">
        <f aca="false">L40+M40+E40</f>
        <v>40590.6</v>
      </c>
      <c r="L40" s="15" t="n">
        <f aca="false">F40*1163</f>
        <v>36634.5</v>
      </c>
      <c r="M40" s="15" t="n">
        <f aca="false">G40*9.5</f>
        <v>0</v>
      </c>
    </row>
    <row r="41" customFormat="false" ht="15" hidden="false" customHeight="false" outlineLevel="0" collapsed="false">
      <c r="A41" s="10" t="n">
        <v>36</v>
      </c>
      <c r="B41" s="11" t="s">
        <v>52</v>
      </c>
      <c r="C41" s="12" t="n">
        <v>378</v>
      </c>
      <c r="D41" s="12" t="n">
        <v>2104</v>
      </c>
      <c r="E41" s="13" t="n">
        <f aca="false">SUM([1]січень!E39)</f>
        <v>4219.89</v>
      </c>
      <c r="F41" s="13" t="n">
        <f aca="false">SUM([1]січень!F39)</f>
        <v>26.41</v>
      </c>
      <c r="G41" s="13" t="n">
        <f aca="false">SUM([1]січень!G39)</f>
        <v>0</v>
      </c>
      <c r="H41" s="13" t="n">
        <f aca="false">SUM([1]січень!H39)</f>
        <v>60.69</v>
      </c>
      <c r="I41" s="13" t="n">
        <f aca="false">SUM([1]січень!I39)</f>
        <v>71.59</v>
      </c>
      <c r="J41" s="14" t="n">
        <f aca="false">K41/D41</f>
        <v>16.6039543726236</v>
      </c>
      <c r="K41" s="15" t="n">
        <f aca="false">L41+M41+E41</f>
        <v>34934.72</v>
      </c>
      <c r="L41" s="15" t="n">
        <f aca="false">F41*1163</f>
        <v>30714.83</v>
      </c>
      <c r="M41" s="15" t="n">
        <f aca="false">G41*9.5</f>
        <v>0</v>
      </c>
    </row>
    <row r="42" customFormat="false" ht="15" hidden="false" customHeight="false" outlineLevel="0" collapsed="false">
      <c r="A42" s="10" t="n">
        <v>37</v>
      </c>
      <c r="B42" s="11" t="s">
        <v>53</v>
      </c>
      <c r="C42" s="12" t="n">
        <v>382</v>
      </c>
      <c r="D42" s="12" t="n">
        <v>2436.4</v>
      </c>
      <c r="E42" s="13" t="n">
        <f aca="false">SUM([1]січень!E42)</f>
        <v>4225.14</v>
      </c>
      <c r="F42" s="13" t="n">
        <f aca="false">SUM([1]січень!F42)</f>
        <v>30.47</v>
      </c>
      <c r="G42" s="13" t="n">
        <f aca="false">SUM([1]січень!G42)</f>
        <v>0</v>
      </c>
      <c r="H42" s="13" t="n">
        <f aca="false">SUM([1]січень!H42)</f>
        <v>303.2</v>
      </c>
      <c r="I42" s="13" t="n">
        <f aca="false">SUM([1]січень!I42)</f>
        <v>84.64</v>
      </c>
      <c r="J42" s="14" t="n">
        <f aca="false">K42/D42</f>
        <v>16.2788335248728</v>
      </c>
      <c r="K42" s="15" t="n">
        <f aca="false">L42+M42+E42</f>
        <v>39661.75</v>
      </c>
      <c r="L42" s="15" t="n">
        <f aca="false">F42*1163</f>
        <v>35436.61</v>
      </c>
      <c r="M42" s="15" t="n">
        <f aca="false">G42*9.5</f>
        <v>0</v>
      </c>
    </row>
    <row r="43" customFormat="false" ht="15" hidden="false" customHeight="false" outlineLevel="0" collapsed="false">
      <c r="A43" s="10" t="n">
        <v>38</v>
      </c>
      <c r="B43" s="11" t="s">
        <v>54</v>
      </c>
      <c r="C43" s="12" t="n">
        <v>228</v>
      </c>
      <c r="D43" s="12" t="n">
        <v>1413.6</v>
      </c>
      <c r="E43" s="13" t="n">
        <f aca="false">SUM([1]січень!E48)</f>
        <v>3312.36</v>
      </c>
      <c r="F43" s="13" t="n">
        <f aca="false">SUM([1]січень!F48)</f>
        <v>16.62</v>
      </c>
      <c r="G43" s="13" t="n">
        <f aca="false">SUM([1]січень!G48)</f>
        <v>0</v>
      </c>
      <c r="H43" s="13" t="n">
        <f aca="false">SUM([1]січень!H48)</f>
        <v>82.37</v>
      </c>
      <c r="I43" s="13" t="n">
        <f aca="false">SUM([1]січень!I48)</f>
        <v>0</v>
      </c>
      <c r="J43" s="14" t="n">
        <f aca="false">K43/D43</f>
        <v>16.0168505942275</v>
      </c>
      <c r="K43" s="15" t="n">
        <f aca="false">L43+M43+E43</f>
        <v>22641.42</v>
      </c>
      <c r="L43" s="15" t="n">
        <f aca="false">F43*1163</f>
        <v>19329.06</v>
      </c>
      <c r="M43" s="15" t="n">
        <f aca="false">G43*9.5</f>
        <v>0</v>
      </c>
    </row>
    <row r="44" customFormat="false" ht="15" hidden="false" customHeight="false" outlineLevel="0" collapsed="false">
      <c r="A44" s="10" t="n">
        <v>39</v>
      </c>
      <c r="B44" s="11" t="s">
        <v>55</v>
      </c>
      <c r="C44" s="12" t="n">
        <v>209</v>
      </c>
      <c r="D44" s="12" t="n">
        <v>1514.6</v>
      </c>
      <c r="E44" s="13" t="n">
        <f aca="false">SUM([1]січень!E32)</f>
        <v>4030.47</v>
      </c>
      <c r="F44" s="13" t="n">
        <f aca="false">SUM([1]січень!F32)</f>
        <v>16.96</v>
      </c>
      <c r="G44" s="13" t="n">
        <f aca="false">SUM([1]січень!G32)</f>
        <v>0</v>
      </c>
      <c r="H44" s="13" t="n">
        <f aca="false">SUM([1]січень!H32)</f>
        <v>108.1</v>
      </c>
      <c r="I44" s="13" t="n">
        <f aca="false">SUM([1]січень!I32)</f>
        <v>0</v>
      </c>
      <c r="J44" s="14" t="n">
        <f aca="false">K44/D44</f>
        <v>15.6839759672521</v>
      </c>
      <c r="K44" s="15" t="n">
        <f aca="false">L44+M44+E44</f>
        <v>23754.95</v>
      </c>
      <c r="L44" s="15" t="n">
        <f aca="false">F44*1163</f>
        <v>19724.48</v>
      </c>
      <c r="M44" s="15" t="n">
        <f aca="false">G44*9.5</f>
        <v>0</v>
      </c>
    </row>
    <row r="45" customFormat="false" ht="15" hidden="false" customHeight="false" outlineLevel="0" collapsed="false">
      <c r="A45" s="10" t="n">
        <v>40</v>
      </c>
      <c r="B45" s="11" t="s">
        <v>56</v>
      </c>
      <c r="C45" s="12" t="n">
        <v>185</v>
      </c>
      <c r="D45" s="12" t="n">
        <v>1099.3</v>
      </c>
      <c r="E45" s="13" t="n">
        <f aca="false">SUM([1]січень!E46)</f>
        <v>1965.41</v>
      </c>
      <c r="F45" s="13" t="n">
        <f aca="false">SUM([1]січень!F46)</f>
        <v>13.12</v>
      </c>
      <c r="G45" s="13" t="n">
        <f aca="false">SUM([1]січень!G46)</f>
        <v>0</v>
      </c>
      <c r="H45" s="13" t="n">
        <f aca="false">SUM([1]січень!H46)</f>
        <v>46.99</v>
      </c>
      <c r="I45" s="13" t="n">
        <f aca="false">SUM([1]січень!I46)</f>
        <v>0</v>
      </c>
      <c r="J45" s="14" t="n">
        <f aca="false">K45/D45</f>
        <v>15.6681251705631</v>
      </c>
      <c r="K45" s="15" t="n">
        <f aca="false">L45+M45+E45</f>
        <v>17223.97</v>
      </c>
      <c r="L45" s="15" t="n">
        <f aca="false">F45*1163</f>
        <v>15258.56</v>
      </c>
      <c r="M45" s="15" t="n">
        <f aca="false">G45*9.5</f>
        <v>0</v>
      </c>
    </row>
    <row r="46" customFormat="false" ht="15" hidden="false" customHeight="false" outlineLevel="0" collapsed="false">
      <c r="A46" s="10" t="n">
        <v>41</v>
      </c>
      <c r="B46" s="11" t="s">
        <v>57</v>
      </c>
      <c r="C46" s="12" t="n">
        <v>307</v>
      </c>
      <c r="D46" s="12" t="n">
        <v>2129.7</v>
      </c>
      <c r="E46" s="13" t="n">
        <f aca="false">SUM([1]січень!E47)</f>
        <v>3702.38</v>
      </c>
      <c r="F46" s="13" t="n">
        <f aca="false">SUM([1]січень!F47)</f>
        <v>25.34</v>
      </c>
      <c r="G46" s="13" t="n">
        <f aca="false">SUM([1]січень!G47)</f>
        <v>0</v>
      </c>
      <c r="H46" s="13" t="n">
        <f aca="false">SUM([1]січень!H47)</f>
        <v>182.35</v>
      </c>
      <c r="I46" s="13" t="n">
        <f aca="false">SUM([1]січень!I47)</f>
        <v>57.39</v>
      </c>
      <c r="J46" s="14" t="n">
        <f aca="false">K46/D46</f>
        <v>15.5762783490632</v>
      </c>
      <c r="K46" s="15" t="n">
        <f aca="false">L46+M46+E46</f>
        <v>33172.8</v>
      </c>
      <c r="L46" s="15" t="n">
        <f aca="false">F46*1163</f>
        <v>29470.42</v>
      </c>
      <c r="M46" s="15" t="n">
        <f aca="false">G46*9.5</f>
        <v>0</v>
      </c>
    </row>
    <row r="47" customFormat="false" ht="15" hidden="false" customHeight="false" outlineLevel="0" collapsed="false">
      <c r="A47" s="10" t="n">
        <v>42</v>
      </c>
      <c r="B47" s="11" t="s">
        <v>58</v>
      </c>
      <c r="C47" s="12" t="n">
        <v>337</v>
      </c>
      <c r="D47" s="12" t="n">
        <v>1988</v>
      </c>
      <c r="E47" s="13" t="n">
        <f aca="false">SUM([1]січень!E31)</f>
        <v>4729.46</v>
      </c>
      <c r="F47" s="13" t="n">
        <f aca="false">SUM([1]січень!F31)</f>
        <v>22.52</v>
      </c>
      <c r="G47" s="13" t="n">
        <f aca="false">SUM([1]січень!G31)</f>
        <v>0</v>
      </c>
      <c r="H47" s="13" t="n">
        <f aca="false">SUM([1]січень!H31)</f>
        <v>197.58</v>
      </c>
      <c r="I47" s="13" t="n">
        <f aca="false">SUM([1]січень!I31)</f>
        <v>1</v>
      </c>
      <c r="J47" s="14" t="n">
        <f aca="false">K47/D47</f>
        <v>15.553430583501</v>
      </c>
      <c r="K47" s="15" t="n">
        <f aca="false">L47+M47+E47</f>
        <v>30920.22</v>
      </c>
      <c r="L47" s="15" t="n">
        <f aca="false">F47*1163</f>
        <v>26190.76</v>
      </c>
      <c r="M47" s="15" t="n">
        <f aca="false">G47*9.5</f>
        <v>0</v>
      </c>
    </row>
    <row r="48" customFormat="false" ht="15" hidden="false" customHeight="false" outlineLevel="0" collapsed="false">
      <c r="A48" s="10" t="n">
        <v>43</v>
      </c>
      <c r="B48" s="11" t="s">
        <v>59</v>
      </c>
      <c r="C48" s="12" t="n">
        <v>207</v>
      </c>
      <c r="D48" s="12" t="n">
        <v>896.8</v>
      </c>
      <c r="E48" s="13" t="n">
        <f aca="false">SUM([1]січень!E49)</f>
        <v>13767.32</v>
      </c>
      <c r="F48" s="13" t="n">
        <f aca="false">SUM([1]січень!F49)</f>
        <v>0</v>
      </c>
      <c r="G48" s="13" t="n">
        <f aca="false">SUM([1]січень!G49)</f>
        <v>0</v>
      </c>
      <c r="H48" s="13" t="n">
        <f aca="false">SUM([1]січень!H49)</f>
        <v>75.86</v>
      </c>
      <c r="I48" s="13" t="n">
        <f aca="false">SUM([1]січень!I49)</f>
        <v>0</v>
      </c>
      <c r="J48" s="14" t="n">
        <f aca="false">K48/D48</f>
        <v>15.3516057091882</v>
      </c>
      <c r="K48" s="15" t="n">
        <f aca="false">L48+M48+E48</f>
        <v>13767.32</v>
      </c>
      <c r="L48" s="15" t="n">
        <f aca="false">F48*1163</f>
        <v>0</v>
      </c>
      <c r="M48" s="15" t="n">
        <f aca="false">G48*9.5</f>
        <v>0</v>
      </c>
    </row>
    <row r="49" customFormat="false" ht="15" hidden="false" customHeight="false" outlineLevel="0" collapsed="false">
      <c r="A49" s="10" t="n">
        <v>44</v>
      </c>
      <c r="B49" s="11" t="s">
        <v>60</v>
      </c>
      <c r="C49" s="12" t="n">
        <v>330</v>
      </c>
      <c r="D49" s="12" t="n">
        <v>2389.8</v>
      </c>
      <c r="E49" s="13" t="n">
        <f aca="false">SUM([1]січень!E35)</f>
        <v>5140.11</v>
      </c>
      <c r="F49" s="13" t="n">
        <f aca="false">SUM([1]січень!F35)</f>
        <v>26.64</v>
      </c>
      <c r="G49" s="13" t="n">
        <f aca="false">SUM([1]січень!G35)</f>
        <v>0</v>
      </c>
      <c r="H49" s="13" t="n">
        <f aca="false">SUM([1]січень!H35)</f>
        <v>83.74</v>
      </c>
      <c r="I49" s="13" t="n">
        <f aca="false">SUM([1]січень!I35)</f>
        <v>368.81</v>
      </c>
      <c r="J49" s="14" t="n">
        <f aca="false">K49/D49</f>
        <v>15.1152523223701</v>
      </c>
      <c r="K49" s="15" t="n">
        <f aca="false">L49+M49+E49</f>
        <v>36122.43</v>
      </c>
      <c r="L49" s="15" t="n">
        <f aca="false">F49*1163</f>
        <v>30982.32</v>
      </c>
      <c r="M49" s="15" t="n">
        <f aca="false">G49*9.5</f>
        <v>0</v>
      </c>
    </row>
    <row r="50" customFormat="false" ht="15" hidden="false" customHeight="false" outlineLevel="0" collapsed="false">
      <c r="A50" s="10" t="n">
        <v>45</v>
      </c>
      <c r="B50" s="11" t="s">
        <v>61</v>
      </c>
      <c r="C50" s="12" t="n">
        <v>324</v>
      </c>
      <c r="D50" s="12" t="n">
        <v>2274.9</v>
      </c>
      <c r="E50" s="13" t="n">
        <f aca="false">SUM([1]січень!E36)</f>
        <v>3034.14</v>
      </c>
      <c r="F50" s="13" t="n">
        <f aca="false">SUM([1]січень!F36)</f>
        <v>25.08</v>
      </c>
      <c r="G50" s="13" t="n">
        <f aca="false">SUM([1]січень!G36)</f>
        <v>0</v>
      </c>
      <c r="H50" s="13" t="n">
        <f aca="false">SUM([1]січень!H36)</f>
        <v>86.82</v>
      </c>
      <c r="I50" s="13" t="n">
        <f aca="false">SUM([1]січень!I36)</f>
        <v>24.01</v>
      </c>
      <c r="J50" s="14" t="n">
        <f aca="false">K50/D50</f>
        <v>14.1554266121588</v>
      </c>
      <c r="K50" s="15" t="n">
        <f aca="false">L50+M50+E50</f>
        <v>32202.18</v>
      </c>
      <c r="L50" s="15" t="n">
        <f aca="false">F50*1163</f>
        <v>29168.04</v>
      </c>
      <c r="M50" s="15" t="n">
        <f aca="false">G50*9.5</f>
        <v>0</v>
      </c>
    </row>
    <row r="51" customFormat="false" ht="15" hidden="false" customHeight="false" outlineLevel="0" collapsed="false">
      <c r="A51" s="10" t="n">
        <v>46</v>
      </c>
      <c r="B51" s="11" t="s">
        <v>62</v>
      </c>
      <c r="C51" s="12" t="n">
        <v>450</v>
      </c>
      <c r="D51" s="12" t="n">
        <v>2462.18</v>
      </c>
      <c r="E51" s="13" t="n">
        <f aca="false">SUM([1]січень!E50)</f>
        <v>5234.04</v>
      </c>
      <c r="F51" s="13" t="n">
        <f aca="false">SUM([1]січень!F50)</f>
        <v>23.88</v>
      </c>
      <c r="G51" s="13" t="n">
        <f aca="false">SUM([1]січень!G50)</f>
        <v>0</v>
      </c>
      <c r="H51" s="13" t="n">
        <f aca="false">SUM([1]січень!H50)</f>
        <v>172.82</v>
      </c>
      <c r="I51" s="13" t="n">
        <f aca="false">SUM([1]січень!I50)</f>
        <v>51.01</v>
      </c>
      <c r="J51" s="14" t="n">
        <f aca="false">K51/D51</f>
        <v>13.4053887205647</v>
      </c>
      <c r="K51" s="15" t="n">
        <f aca="false">L51+M51+E51</f>
        <v>33006.48</v>
      </c>
      <c r="L51" s="15" t="n">
        <f aca="false">F51*1163</f>
        <v>27772.44</v>
      </c>
      <c r="M51" s="15" t="n">
        <f aca="false">G51*9.5</f>
        <v>0</v>
      </c>
    </row>
    <row r="52" customFormat="false" ht="15" hidden="false" customHeight="false" outlineLevel="0" collapsed="false">
      <c r="A52" s="10" t="n">
        <v>47</v>
      </c>
      <c r="B52" s="11" t="s">
        <v>63</v>
      </c>
      <c r="C52" s="12" t="n">
        <v>220</v>
      </c>
      <c r="D52" s="12" t="n">
        <v>1330</v>
      </c>
      <c r="E52" s="13" t="n">
        <f aca="false">SUM([1]січень!E51)</f>
        <v>2922.22</v>
      </c>
      <c r="F52" s="13" t="n">
        <f aca="false">SUM([1]січень!F51)</f>
        <v>12.45</v>
      </c>
      <c r="G52" s="13" t="n">
        <f aca="false">SUM([1]січень!G51)</f>
        <v>0</v>
      </c>
      <c r="H52" s="13" t="n">
        <f aca="false">SUM([1]січень!H51)</f>
        <v>83.42</v>
      </c>
      <c r="I52" s="13" t="n">
        <f aca="false">SUM([1]січень!I51)</f>
        <v>0</v>
      </c>
      <c r="J52" s="14" t="n">
        <f aca="false">K52/D52</f>
        <v>13.0838872180451</v>
      </c>
      <c r="K52" s="15" t="n">
        <f aca="false">L52+M52+E52</f>
        <v>17401.57</v>
      </c>
      <c r="L52" s="15" t="n">
        <f aca="false">F52*1163</f>
        <v>14479.35</v>
      </c>
      <c r="M52" s="15" t="n">
        <f aca="false">G52*9.5</f>
        <v>0</v>
      </c>
    </row>
    <row r="53" customFormat="false" ht="15" hidden="false" customHeight="false" outlineLevel="0" collapsed="false">
      <c r="A53" s="10" t="n">
        <v>48</v>
      </c>
      <c r="B53" s="11" t="s">
        <v>64</v>
      </c>
      <c r="C53" s="12" t="n">
        <v>350</v>
      </c>
      <c r="D53" s="12" t="n">
        <v>2831.4</v>
      </c>
      <c r="E53" s="13" t="n">
        <f aca="false">SUM([1]січень!E52)</f>
        <v>5999.43</v>
      </c>
      <c r="F53" s="13" t="n">
        <f aca="false">SUM([1]січень!F52)</f>
        <v>26.45</v>
      </c>
      <c r="G53" s="13" t="n">
        <f aca="false">SUM([1]січень!G52)</f>
        <v>0</v>
      </c>
      <c r="H53" s="13" t="n">
        <f aca="false">SUM([1]січень!H52)</f>
        <v>78.48</v>
      </c>
      <c r="I53" s="13" t="n">
        <f aca="false">SUM([1]січень!I52)</f>
        <v>69.44</v>
      </c>
      <c r="J53" s="14" t="n">
        <f aca="false">K53/D53</f>
        <v>12.9832521014339</v>
      </c>
      <c r="K53" s="15" t="n">
        <f aca="false">L53+M53+E53</f>
        <v>36760.78</v>
      </c>
      <c r="L53" s="15" t="n">
        <f aca="false">F53*1163</f>
        <v>30761.35</v>
      </c>
      <c r="M53" s="15" t="n">
        <f aca="false">G53*9.5</f>
        <v>0</v>
      </c>
    </row>
    <row r="54" customFormat="false" ht="15" hidden="false" customHeight="false" outlineLevel="0" collapsed="false">
      <c r="A54" s="10" t="n">
        <v>49</v>
      </c>
      <c r="B54" s="11" t="s">
        <v>65</v>
      </c>
      <c r="C54" s="12" t="n">
        <v>48</v>
      </c>
      <c r="D54" s="12" t="n">
        <v>530</v>
      </c>
      <c r="E54" s="13" t="n">
        <f aca="false">SUM([1]січень!E29)</f>
        <v>1278.93</v>
      </c>
      <c r="F54" s="13" t="n">
        <f aca="false">SUM([1]січень!F29)</f>
        <v>0</v>
      </c>
      <c r="G54" s="13" t="n">
        <f aca="false">SUM([1]січень!G29)</f>
        <v>0</v>
      </c>
      <c r="H54" s="13" t="n">
        <f aca="false">SUM([1]січень!H29)</f>
        <v>17.22</v>
      </c>
      <c r="I54" s="13" t="n">
        <f aca="false">SUM([1]січень!I29)</f>
        <v>0</v>
      </c>
      <c r="J54" s="14" t="n">
        <f aca="false">K54/D54</f>
        <v>2.41307547169811</v>
      </c>
      <c r="K54" s="15" t="n">
        <f aca="false">L54+M54+E54</f>
        <v>1278.93</v>
      </c>
      <c r="L54" s="15" t="n">
        <f aca="false">F54*1163</f>
        <v>0</v>
      </c>
      <c r="M54" s="15" t="n">
        <f aca="false">G54*9.5</f>
        <v>0</v>
      </c>
    </row>
    <row r="55" customFormat="false" ht="15" hidden="false" customHeight="false" outlineLevel="0" collapsed="false">
      <c r="A55" s="16"/>
      <c r="B55" s="17" t="s">
        <v>66</v>
      </c>
      <c r="C55" s="18" t="n">
        <f aca="false">SUM(C6:C54)</f>
        <v>13220</v>
      </c>
      <c r="D55" s="18" t="n">
        <f aca="false">SUM(D6:D54)</f>
        <v>82573.62</v>
      </c>
      <c r="E55" s="18" t="n">
        <f aca="false">SUM(E6:E54)</f>
        <v>189400.25</v>
      </c>
      <c r="F55" s="18" t="n">
        <f aca="false">SUM(F6:F54)</f>
        <v>1263.2</v>
      </c>
      <c r="G55" s="18" t="n">
        <f aca="false">SUM(G6:G54)</f>
        <v>7331.65</v>
      </c>
      <c r="H55" s="18" t="n">
        <f aca="false">SUM(H6:H54)</f>
        <v>4642.86</v>
      </c>
      <c r="I55" s="19" t="n">
        <f aca="false">SUM(I6:I54)</f>
        <v>2107.86</v>
      </c>
      <c r="J55" s="20"/>
      <c r="K55" s="21"/>
      <c r="L55" s="21"/>
      <c r="M55" s="21"/>
    </row>
    <row r="56" customFormat="false" ht="15" hidden="false" customHeight="false" outlineLevel="0" collapsed="false">
      <c r="A56" s="22"/>
      <c r="B56" s="17" t="s">
        <v>67</v>
      </c>
      <c r="C56" s="18"/>
      <c r="D56" s="18"/>
      <c r="E56" s="18"/>
      <c r="F56" s="18"/>
      <c r="G56" s="18"/>
      <c r="H56" s="18"/>
      <c r="I56" s="19"/>
      <c r="J56" s="14" t="n">
        <f aca="false">SUM(J6:J54)/49</f>
        <v>21.9208775379799</v>
      </c>
      <c r="K56" s="21"/>
      <c r="L56" s="21"/>
      <c r="M56" s="21"/>
    </row>
    <row r="57" customFormat="false" ht="15" hidden="false" customHeight="false" outlineLevel="0" collapsed="false">
      <c r="E57" s="5"/>
      <c r="F57" s="5"/>
      <c r="G57" s="5"/>
      <c r="H57" s="5"/>
      <c r="I57" s="23"/>
      <c r="J57" s="5"/>
      <c r="M57" s="1"/>
    </row>
    <row r="58" customFormat="false" ht="15" hidden="false" customHeight="false" outlineLevel="0" collapsed="false">
      <c r="E58" s="5"/>
      <c r="F58" s="5"/>
      <c r="G58" s="5"/>
      <c r="H58" s="5"/>
      <c r="I58" s="23"/>
      <c r="J58" s="5"/>
      <c r="M58" s="1"/>
    </row>
    <row r="59" customFormat="false" ht="25.35" hidden="false" customHeight="true" outlineLevel="0" collapsed="false">
      <c r="A59" s="6" t="s">
        <v>1</v>
      </c>
      <c r="B59" s="7" t="s">
        <v>2</v>
      </c>
      <c r="C59" s="8" t="s">
        <v>3</v>
      </c>
      <c r="D59" s="8" t="s">
        <v>4</v>
      </c>
      <c r="E59" s="8" t="s">
        <v>5</v>
      </c>
      <c r="F59" s="8"/>
      <c r="G59" s="8"/>
      <c r="H59" s="8"/>
      <c r="I59" s="8"/>
      <c r="J59" s="8" t="s">
        <v>6</v>
      </c>
      <c r="K59" s="8" t="s">
        <v>7</v>
      </c>
      <c r="L59" s="8"/>
      <c r="M59" s="8"/>
    </row>
    <row r="60" customFormat="false" ht="51" hidden="false" customHeight="false" outlineLevel="0" collapsed="false">
      <c r="A60" s="6"/>
      <c r="B60" s="7"/>
      <c r="C60" s="8"/>
      <c r="D60" s="8"/>
      <c r="E60" s="8" t="s">
        <v>8</v>
      </c>
      <c r="F60" s="8" t="s">
        <v>9</v>
      </c>
      <c r="G60" s="8" t="s">
        <v>10</v>
      </c>
      <c r="H60" s="8" t="s">
        <v>11</v>
      </c>
      <c r="I60" s="24" t="s">
        <v>12</v>
      </c>
      <c r="J60" s="8"/>
      <c r="K60" s="8" t="s">
        <v>13</v>
      </c>
      <c r="L60" s="8" t="s">
        <v>14</v>
      </c>
      <c r="M60" s="8" t="s">
        <v>15</v>
      </c>
    </row>
    <row r="61" customFormat="false" ht="13.9" hidden="false" customHeight="true" outlineLevel="0" collapsed="false">
      <c r="A61" s="9" t="s">
        <v>68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customFormat="false" ht="15" hidden="false" customHeight="false" outlineLevel="0" collapsed="false">
      <c r="A62" s="10" t="n">
        <v>1</v>
      </c>
      <c r="B62" s="25" t="s">
        <v>69</v>
      </c>
      <c r="C62" s="26" t="n">
        <v>334</v>
      </c>
      <c r="D62" s="26" t="n">
        <v>495</v>
      </c>
      <c r="E62" s="13" t="n">
        <f aca="false">SUM([1]січень!E63)</f>
        <v>5251.27</v>
      </c>
      <c r="F62" s="13" t="n">
        <f aca="false">SUM([1]січень!F63)</f>
        <v>0</v>
      </c>
      <c r="G62" s="13" t="n">
        <f aca="false">SUM([1]січень!G63)</f>
        <v>3834.51</v>
      </c>
      <c r="H62" s="13" t="n">
        <f aca="false">SUM([1]січень!H63)</f>
        <v>265.75</v>
      </c>
      <c r="I62" s="13" t="n">
        <f aca="false">SUM([1]січень!I63)</f>
        <v>0</v>
      </c>
      <c r="J62" s="14" t="n">
        <f aca="false">K62/D62</f>
        <v>84.2002323232323</v>
      </c>
      <c r="K62" s="15" t="n">
        <f aca="false">L62+M62+E62</f>
        <v>41679.115</v>
      </c>
      <c r="L62" s="15" t="n">
        <f aca="false">F62*1163</f>
        <v>0</v>
      </c>
      <c r="M62" s="15" t="n">
        <f aca="false">G62*9.5</f>
        <v>36427.845</v>
      </c>
    </row>
    <row r="63" customFormat="false" ht="25.5" hidden="false" customHeight="false" outlineLevel="0" collapsed="false">
      <c r="A63" s="10" t="n">
        <v>2</v>
      </c>
      <c r="B63" s="25" t="s">
        <v>70</v>
      </c>
      <c r="C63" s="26" t="n">
        <v>687</v>
      </c>
      <c r="D63" s="12" t="n">
        <v>2717.99</v>
      </c>
      <c r="E63" s="13" t="n">
        <f aca="false">SUM([1]січень!E67)</f>
        <v>1010.11</v>
      </c>
      <c r="F63" s="13" t="n">
        <f aca="false">SUM([1]січень!F67)</f>
        <v>97.5</v>
      </c>
      <c r="G63" s="13" t="n">
        <f aca="false">SUM([1]січень!G67)</f>
        <v>0</v>
      </c>
      <c r="H63" s="13" t="n">
        <f aca="false">SUM([1]січень!H67)</f>
        <v>33.38</v>
      </c>
      <c r="I63" s="13" t="n">
        <f aca="false">SUM([1]січень!I67)</f>
        <v>0</v>
      </c>
      <c r="J63" s="14" t="n">
        <f aca="false">K63/D63</f>
        <v>42.0908870157727</v>
      </c>
      <c r="K63" s="15" t="n">
        <f aca="false">L63+M63+E63</f>
        <v>114402.61</v>
      </c>
      <c r="L63" s="15" t="n">
        <f aca="false">F63*1163</f>
        <v>113392.5</v>
      </c>
      <c r="M63" s="15" t="n">
        <f aca="false">G63*9.5</f>
        <v>0</v>
      </c>
    </row>
    <row r="64" customFormat="false" ht="15" hidden="false" customHeight="false" outlineLevel="0" collapsed="false">
      <c r="A64" s="10" t="n">
        <v>3</v>
      </c>
      <c r="B64" s="25" t="s">
        <v>71</v>
      </c>
      <c r="C64" s="26" t="n">
        <v>601</v>
      </c>
      <c r="D64" s="26" t="n">
        <v>1812.7</v>
      </c>
      <c r="E64" s="13" t="n">
        <f aca="false">SUM([1]січень!E65)</f>
        <v>422.4</v>
      </c>
      <c r="F64" s="13" t="n">
        <f aca="false">SUM([1]січень!F65)</f>
        <v>49.53</v>
      </c>
      <c r="G64" s="13" t="n">
        <f aca="false">SUM([1]січень!G65)</f>
        <v>0</v>
      </c>
      <c r="H64" s="13" t="n">
        <f aca="false">SUM([1]січень!H65)</f>
        <v>6.73</v>
      </c>
      <c r="I64" s="13" t="n">
        <f aca="false">SUM([1]січень!I65)</f>
        <v>0</v>
      </c>
      <c r="J64" s="14" t="n">
        <f aca="false">K64/D64</f>
        <v>32.0106967507034</v>
      </c>
      <c r="K64" s="15" t="n">
        <f aca="false">L64+M64+E64</f>
        <v>58025.79</v>
      </c>
      <c r="L64" s="15" t="n">
        <f aca="false">F64*1163</f>
        <v>57603.39</v>
      </c>
      <c r="M64" s="15" t="n">
        <f aca="false">G64*9.5</f>
        <v>0</v>
      </c>
    </row>
    <row r="65" customFormat="false" ht="15" hidden="false" customHeight="false" outlineLevel="0" collapsed="false">
      <c r="A65" s="10" t="n">
        <v>4</v>
      </c>
      <c r="B65" s="25" t="s">
        <v>72</v>
      </c>
      <c r="C65" s="26" t="n">
        <v>282</v>
      </c>
      <c r="D65" s="26" t="n">
        <v>3225</v>
      </c>
      <c r="E65" s="13" t="n">
        <f aca="false">SUM([1]січень!E73)</f>
        <v>5063.63</v>
      </c>
      <c r="F65" s="13" t="n">
        <f aca="false">SUM([1]січень!F73)</f>
        <v>75.58</v>
      </c>
      <c r="G65" s="13" t="n">
        <f aca="false">SUM([1]січень!G73)</f>
        <v>0</v>
      </c>
      <c r="H65" s="13" t="n">
        <f aca="false">SUM([1]січень!H73)</f>
        <v>38.08</v>
      </c>
      <c r="I65" s="13" t="n">
        <f aca="false">SUM([1]січень!I73)</f>
        <v>0</v>
      </c>
      <c r="J65" s="14" t="n">
        <f aca="false">K65/D65</f>
        <v>28.8257891472868</v>
      </c>
      <c r="K65" s="15" t="n">
        <f aca="false">L65+M65+E65</f>
        <v>92963.17</v>
      </c>
      <c r="L65" s="15" t="n">
        <f aca="false">F65*1163</f>
        <v>87899.54</v>
      </c>
      <c r="M65" s="15" t="n">
        <f aca="false">G65*9.5</f>
        <v>0</v>
      </c>
    </row>
    <row r="66" customFormat="false" ht="15" hidden="false" customHeight="false" outlineLevel="0" collapsed="false">
      <c r="A66" s="10" t="n">
        <v>5</v>
      </c>
      <c r="B66" s="25" t="s">
        <v>73</v>
      </c>
      <c r="C66" s="26" t="n">
        <v>417</v>
      </c>
      <c r="D66" s="26" t="n">
        <v>2305.1</v>
      </c>
      <c r="E66" s="13" t="n">
        <f aca="false">SUM([1]січень!E71)</f>
        <v>666.16</v>
      </c>
      <c r="F66" s="13" t="n">
        <f aca="false">SUM([1]січень!F71)</f>
        <v>56.46</v>
      </c>
      <c r="G66" s="13" t="n">
        <f aca="false">SUM([1]січень!G71)</f>
        <v>0</v>
      </c>
      <c r="H66" s="13" t="n">
        <f aca="false">SUM([1]січень!H71)</f>
        <v>29.37</v>
      </c>
      <c r="I66" s="13" t="n">
        <f aca="false">SUM([1]січень!I71)</f>
        <v>0</v>
      </c>
      <c r="J66" s="14" t="n">
        <f aca="false">K66/D66</f>
        <v>28.7749511951759</v>
      </c>
      <c r="K66" s="15" t="n">
        <f aca="false">L66+M66+E66</f>
        <v>66329.14</v>
      </c>
      <c r="L66" s="15" t="n">
        <f aca="false">F66*1163</f>
        <v>65662.98</v>
      </c>
      <c r="M66" s="15" t="n">
        <f aca="false">G66*9.5</f>
        <v>0</v>
      </c>
    </row>
    <row r="67" customFormat="false" ht="25.5" hidden="false" customHeight="false" outlineLevel="0" collapsed="false">
      <c r="A67" s="10" t="n">
        <v>6</v>
      </c>
      <c r="B67" s="25" t="s">
        <v>74</v>
      </c>
      <c r="C67" s="26" t="n">
        <v>110</v>
      </c>
      <c r="D67" s="26" t="n">
        <v>526.3</v>
      </c>
      <c r="E67" s="13" t="n">
        <f aca="false">SUM([1]січень!E64)</f>
        <v>1705.08</v>
      </c>
      <c r="F67" s="13" t="n">
        <f aca="false">SUM([1]січень!F64)</f>
        <v>10.74</v>
      </c>
      <c r="G67" s="13" t="n">
        <f aca="false">SUM([1]січень!G64)</f>
        <v>0</v>
      </c>
      <c r="H67" s="13" t="n">
        <f aca="false">SUM([1]січень!H64)</f>
        <v>27.7</v>
      </c>
      <c r="I67" s="13" t="n">
        <f aca="false">SUM([1]січень!I64)</f>
        <v>0</v>
      </c>
      <c r="J67" s="14" t="n">
        <f aca="false">K67/D67</f>
        <v>26.9726391791754</v>
      </c>
      <c r="K67" s="15" t="n">
        <f aca="false">L67+M67+E67</f>
        <v>14195.7</v>
      </c>
      <c r="L67" s="15" t="n">
        <f aca="false">F67*1163</f>
        <v>12490.62</v>
      </c>
      <c r="M67" s="15" t="n">
        <f aca="false">G67*9.5</f>
        <v>0</v>
      </c>
    </row>
    <row r="68" customFormat="false" ht="15" hidden="false" customHeight="false" outlineLevel="0" collapsed="false">
      <c r="A68" s="10" t="n">
        <v>7</v>
      </c>
      <c r="B68" s="25" t="s">
        <v>75</v>
      </c>
      <c r="C68" s="26" t="n">
        <v>999</v>
      </c>
      <c r="D68" s="26" t="n">
        <v>4097.4</v>
      </c>
      <c r="E68" s="13" t="n">
        <f aca="false">SUM([1]січень!E66)</f>
        <v>2367.07</v>
      </c>
      <c r="F68" s="13" t="n">
        <f aca="false">SUM([1]січень!F66)</f>
        <v>88.12</v>
      </c>
      <c r="G68" s="13" t="n">
        <f aca="false">SUM([1]січень!G66)</f>
        <v>0</v>
      </c>
      <c r="H68" s="13" t="n">
        <f aca="false">SUM([1]січень!H66)</f>
        <v>81.49</v>
      </c>
      <c r="I68" s="13" t="n">
        <f aca="false">SUM([1]січень!I66)</f>
        <v>0</v>
      </c>
      <c r="J68" s="14" t="n">
        <f aca="false">K68/D68</f>
        <v>25.5895519109679</v>
      </c>
      <c r="K68" s="15" t="n">
        <f aca="false">L68+M68+E68</f>
        <v>104850.63</v>
      </c>
      <c r="L68" s="15" t="n">
        <f aca="false">F68*1163</f>
        <v>102483.56</v>
      </c>
      <c r="M68" s="15" t="n">
        <f aca="false">G68*9.5</f>
        <v>0</v>
      </c>
    </row>
    <row r="69" customFormat="false" ht="15" hidden="false" customHeight="false" outlineLevel="0" collapsed="false">
      <c r="A69" s="10" t="n">
        <v>8</v>
      </c>
      <c r="B69" s="25" t="s">
        <v>76</v>
      </c>
      <c r="C69" s="26" t="n">
        <v>859</v>
      </c>
      <c r="D69" s="26" t="n">
        <v>3975.1</v>
      </c>
      <c r="E69" s="13" t="n">
        <f aca="false">SUM([1]січень!E74)</f>
        <v>2456.8</v>
      </c>
      <c r="F69" s="13" t="n">
        <f aca="false">SUM([1]січень!F74)</f>
        <v>80.79</v>
      </c>
      <c r="G69" s="13" t="n">
        <f aca="false">SUM([1]січень!G74)</f>
        <v>0</v>
      </c>
      <c r="H69" s="13" t="n">
        <f aca="false">SUM([1]січень!H74)</f>
        <v>55.97</v>
      </c>
      <c r="I69" s="13" t="n">
        <f aca="false">SUM([1]січень!I74)</f>
        <v>0</v>
      </c>
      <c r="J69" s="14" t="n">
        <f aca="false">K69/D69</f>
        <v>24.2548791225378</v>
      </c>
      <c r="K69" s="15" t="n">
        <f aca="false">L69+M69+E69</f>
        <v>96415.57</v>
      </c>
      <c r="L69" s="15" t="n">
        <f aca="false">F69*1163</f>
        <v>93958.77</v>
      </c>
      <c r="M69" s="15" t="n">
        <f aca="false">G69*9.5</f>
        <v>0</v>
      </c>
    </row>
    <row r="70" customFormat="false" ht="15" hidden="false" customHeight="false" outlineLevel="0" collapsed="false">
      <c r="A70" s="10" t="n">
        <v>9</v>
      </c>
      <c r="B70" s="25" t="s">
        <v>77</v>
      </c>
      <c r="C70" s="26" t="n">
        <v>26</v>
      </c>
      <c r="D70" s="26" t="n">
        <v>455.1</v>
      </c>
      <c r="E70" s="13" t="n">
        <f aca="false">SUM([1]січень!E68)</f>
        <v>294.73</v>
      </c>
      <c r="F70" s="13" t="n">
        <f aca="false">SUM([1]січень!F68)</f>
        <v>8.59</v>
      </c>
      <c r="G70" s="13" t="n">
        <f aca="false">SUM([1]січень!G68)</f>
        <v>0</v>
      </c>
      <c r="H70" s="13" t="n">
        <f aca="false">SUM([1]січень!H68)</f>
        <v>11.4</v>
      </c>
      <c r="I70" s="13" t="n">
        <f aca="false">SUM([1]січень!I68)</f>
        <v>0</v>
      </c>
      <c r="J70" s="14" t="n">
        <f aca="false">K70/D70</f>
        <v>22.5992089650626</v>
      </c>
      <c r="K70" s="15" t="n">
        <f aca="false">L70+M70+E70</f>
        <v>10284.9</v>
      </c>
      <c r="L70" s="15" t="n">
        <f aca="false">F70*1163</f>
        <v>9990.17</v>
      </c>
      <c r="M70" s="15" t="n">
        <f aca="false">G70*9.5</f>
        <v>0</v>
      </c>
    </row>
    <row r="71" customFormat="false" ht="15" hidden="false" customHeight="false" outlineLevel="0" collapsed="false">
      <c r="A71" s="10" t="n">
        <v>10</v>
      </c>
      <c r="B71" s="25" t="s">
        <v>78</v>
      </c>
      <c r="C71" s="26" t="n">
        <v>1001</v>
      </c>
      <c r="D71" s="26" t="n">
        <v>5467</v>
      </c>
      <c r="E71" s="13" t="n">
        <f aca="false">SUM([1]січень!E70)</f>
        <v>6207.28</v>
      </c>
      <c r="F71" s="13" t="n">
        <f aca="false">SUM([1]січень!F70)</f>
        <v>99.2</v>
      </c>
      <c r="G71" s="13" t="n">
        <f aca="false">SUM([1]січень!G70)</f>
        <v>0</v>
      </c>
      <c r="H71" s="13" t="n">
        <f aca="false">SUM([1]січень!H70)</f>
        <v>86.02</v>
      </c>
      <c r="I71" s="13" t="n">
        <f aca="false">SUM([1]січень!I70)</f>
        <v>28.42</v>
      </c>
      <c r="J71" s="14" t="n">
        <f aca="false">K71/D71</f>
        <v>22.238317175782</v>
      </c>
      <c r="K71" s="15" t="n">
        <f aca="false">L71+M71+E71</f>
        <v>121576.88</v>
      </c>
      <c r="L71" s="15" t="n">
        <f aca="false">F71*1163</f>
        <v>115369.6</v>
      </c>
      <c r="M71" s="15" t="n">
        <f aca="false">G71*9.5</f>
        <v>0</v>
      </c>
    </row>
    <row r="72" customFormat="false" ht="15" hidden="false" customHeight="false" outlineLevel="0" collapsed="false">
      <c r="A72" s="10" t="n">
        <v>11</v>
      </c>
      <c r="B72" s="25" t="s">
        <v>79</v>
      </c>
      <c r="C72" s="26" t="n">
        <v>788</v>
      </c>
      <c r="D72" s="26" t="n">
        <v>6353.7</v>
      </c>
      <c r="E72" s="13" t="n">
        <f aca="false">SUM([1]січень!E69)</f>
        <v>16729.03</v>
      </c>
      <c r="F72" s="13" t="n">
        <f aca="false">SUM([1]січень!F69)</f>
        <v>105.03</v>
      </c>
      <c r="G72" s="13" t="n">
        <f aca="false">SUM([1]січень!G69)</f>
        <v>0</v>
      </c>
      <c r="H72" s="13" t="n">
        <f aca="false">SUM([1]січень!H69)</f>
        <v>234.53</v>
      </c>
      <c r="I72" s="13" t="n">
        <f aca="false">SUM([1]січень!I69)</f>
        <v>125.06</v>
      </c>
      <c r="J72" s="14" t="n">
        <f aca="false">K72/D72</f>
        <v>21.8579599288603</v>
      </c>
      <c r="K72" s="15" t="n">
        <f aca="false">L72+M72+E72</f>
        <v>138878.92</v>
      </c>
      <c r="L72" s="15" t="n">
        <f aca="false">F72*1163</f>
        <v>122149.89</v>
      </c>
      <c r="M72" s="15" t="n">
        <f aca="false">G72*9.5</f>
        <v>0</v>
      </c>
    </row>
    <row r="73" customFormat="false" ht="15" hidden="false" customHeight="false" outlineLevel="0" collapsed="false">
      <c r="A73" s="10" t="n">
        <v>12</v>
      </c>
      <c r="B73" s="25" t="s">
        <v>80</v>
      </c>
      <c r="C73" s="26" t="n">
        <v>160</v>
      </c>
      <c r="D73" s="26" t="n">
        <v>1310</v>
      </c>
      <c r="E73" s="13" t="n">
        <f aca="false">SUM([1]січень!E76)</f>
        <v>1965.75</v>
      </c>
      <c r="F73" s="13" t="n">
        <f aca="false">SUM([1]січень!F76)</f>
        <v>0</v>
      </c>
      <c r="G73" s="13" t="n">
        <f aca="false">SUM([1]січень!G76)</f>
        <v>2384.17</v>
      </c>
      <c r="H73" s="13" t="n">
        <f aca="false">SUM([1]січень!H76)</f>
        <v>12.66</v>
      </c>
      <c r="I73" s="13" t="n">
        <f aca="false">SUM([1]січень!I76)</f>
        <v>0</v>
      </c>
      <c r="J73" s="14" t="n">
        <f aca="false">K73/D73</f>
        <v>18.7903549618321</v>
      </c>
      <c r="K73" s="15" t="n">
        <f aca="false">L73+M73+E73</f>
        <v>24615.365</v>
      </c>
      <c r="L73" s="15" t="n">
        <f aca="false">F73*1163</f>
        <v>0</v>
      </c>
      <c r="M73" s="15" t="n">
        <f aca="false">G73*9.5</f>
        <v>22649.615</v>
      </c>
    </row>
    <row r="74" customFormat="false" ht="15" hidden="false" customHeight="false" outlineLevel="0" collapsed="false">
      <c r="A74" s="10" t="n">
        <v>13</v>
      </c>
      <c r="B74" s="25" t="s">
        <v>81</v>
      </c>
      <c r="C74" s="26" t="n">
        <v>483</v>
      </c>
      <c r="D74" s="26" t="n">
        <v>3135</v>
      </c>
      <c r="E74" s="13" t="n">
        <f aca="false">SUM([1]січень!E77)</f>
        <v>8546.73</v>
      </c>
      <c r="F74" s="13" t="n">
        <f aca="false">SUM([1]січень!F77)</f>
        <v>42.14</v>
      </c>
      <c r="G74" s="13" t="n">
        <f aca="false">SUM([1]січень!G77)</f>
        <v>0</v>
      </c>
      <c r="H74" s="13" t="n">
        <f aca="false">SUM([1]січень!H77)</f>
        <v>116.24</v>
      </c>
      <c r="I74" s="13" t="n">
        <f aca="false">SUM([1]січень!I77)</f>
        <v>0</v>
      </c>
      <c r="J74" s="14" t="n">
        <f aca="false">K74/D74</f>
        <v>18.3590271132376</v>
      </c>
      <c r="K74" s="15" t="n">
        <f aca="false">L74+M74+E74</f>
        <v>57555.55</v>
      </c>
      <c r="L74" s="15" t="n">
        <f aca="false">F74*1163</f>
        <v>49008.82</v>
      </c>
      <c r="M74" s="15" t="n">
        <f aca="false">G74*9.5</f>
        <v>0</v>
      </c>
    </row>
    <row r="75" customFormat="false" ht="15" hidden="false" customHeight="false" outlineLevel="0" collapsed="false">
      <c r="A75" s="10" t="n">
        <v>14</v>
      </c>
      <c r="B75" s="25" t="s">
        <v>82</v>
      </c>
      <c r="C75" s="26" t="n">
        <v>351</v>
      </c>
      <c r="D75" s="26" t="n">
        <v>1314</v>
      </c>
      <c r="E75" s="13" t="n">
        <f aca="false">SUM([1]січень!E80)</f>
        <v>684.01</v>
      </c>
      <c r="F75" s="13" t="n">
        <f aca="false">SUM([1]січень!F80)</f>
        <v>20.09</v>
      </c>
      <c r="G75" s="13" t="n">
        <f aca="false">SUM([1]січень!G80)</f>
        <v>0</v>
      </c>
      <c r="H75" s="13" t="n">
        <f aca="false">SUM([1]січень!H80)</f>
        <v>31.62</v>
      </c>
      <c r="I75" s="13" t="n">
        <f aca="false">SUM([1]січень!I80)</f>
        <v>14.2</v>
      </c>
      <c r="J75" s="14" t="n">
        <f aca="false">K75/D75</f>
        <v>18.3018873668189</v>
      </c>
      <c r="K75" s="15" t="n">
        <f aca="false">L75+M75+E75</f>
        <v>24048.68</v>
      </c>
      <c r="L75" s="15" t="n">
        <f aca="false">F75*1163</f>
        <v>23364.67</v>
      </c>
      <c r="M75" s="15" t="n">
        <f aca="false">G75*9.5</f>
        <v>0</v>
      </c>
    </row>
    <row r="76" customFormat="false" ht="15" hidden="false" customHeight="false" outlineLevel="0" collapsed="false">
      <c r="A76" s="10" t="n">
        <v>15</v>
      </c>
      <c r="B76" s="25" t="s">
        <v>83</v>
      </c>
      <c r="C76" s="26" t="n">
        <v>819</v>
      </c>
      <c r="D76" s="26" t="n">
        <v>3510</v>
      </c>
      <c r="E76" s="13" t="n">
        <f aca="false">SUM([1]січень!E72)</f>
        <v>3186.9</v>
      </c>
      <c r="F76" s="13" t="n">
        <f aca="false">SUM([1]січень!F72)</f>
        <v>0</v>
      </c>
      <c r="G76" s="13" t="n">
        <f aca="false">SUM([1]січень!G72)</f>
        <v>6410.94</v>
      </c>
      <c r="H76" s="13" t="n">
        <f aca="false">SUM([1]січень!H72)</f>
        <v>56.2</v>
      </c>
      <c r="I76" s="13" t="n">
        <f aca="false">SUM([1]січень!I72)</f>
        <v>0</v>
      </c>
      <c r="J76" s="14" t="n">
        <f aca="false">K76/D76</f>
        <v>18.2594957264957</v>
      </c>
      <c r="K76" s="15" t="n">
        <f aca="false">L76+M76+E76</f>
        <v>64090.83</v>
      </c>
      <c r="L76" s="15" t="n">
        <f aca="false">F76*1163</f>
        <v>0</v>
      </c>
      <c r="M76" s="15" t="n">
        <f aca="false">G76*9.5</f>
        <v>60903.93</v>
      </c>
    </row>
    <row r="77" customFormat="false" ht="15" hidden="false" customHeight="false" outlineLevel="0" collapsed="false">
      <c r="A77" s="10" t="n">
        <v>16</v>
      </c>
      <c r="B77" s="25" t="s">
        <v>84</v>
      </c>
      <c r="C77" s="26" t="n">
        <v>637</v>
      </c>
      <c r="D77" s="26" t="n">
        <v>5302.9</v>
      </c>
      <c r="E77" s="13" t="n">
        <f aca="false">SUM([1]січень!E79)</f>
        <v>2046.78</v>
      </c>
      <c r="F77" s="13" t="n">
        <f aca="false">SUM([1]січень!F79)</f>
        <v>77.95</v>
      </c>
      <c r="G77" s="13" t="n">
        <f aca="false">SUM([1]січень!G79)</f>
        <v>0</v>
      </c>
      <c r="H77" s="13" t="n">
        <f aca="false">SUM([1]січень!H79)</f>
        <v>41.31</v>
      </c>
      <c r="I77" s="13" t="n">
        <f aca="false">SUM([1]січень!I79)</f>
        <v>0</v>
      </c>
      <c r="J77" s="14" t="n">
        <f aca="false">K77/D77</f>
        <v>17.4814969167814</v>
      </c>
      <c r="K77" s="15" t="n">
        <f aca="false">L77+M77+E77</f>
        <v>92702.63</v>
      </c>
      <c r="L77" s="15" t="n">
        <f aca="false">F77*1163</f>
        <v>90655.85</v>
      </c>
      <c r="M77" s="15" t="n">
        <f aca="false">G77*9.5</f>
        <v>0</v>
      </c>
    </row>
    <row r="78" customFormat="false" ht="15" hidden="false" customHeight="false" outlineLevel="0" collapsed="false">
      <c r="A78" s="10" t="n">
        <v>17</v>
      </c>
      <c r="B78" s="25" t="s">
        <v>85</v>
      </c>
      <c r="C78" s="26" t="n">
        <v>1411</v>
      </c>
      <c r="D78" s="26" t="n">
        <v>7885.7</v>
      </c>
      <c r="E78" s="13" t="n">
        <f aca="false">SUM([1]січень!E86)</f>
        <v>5199.75</v>
      </c>
      <c r="F78" s="13" t="n">
        <f aca="false">SUM([1]січень!F86)</f>
        <v>104.99</v>
      </c>
      <c r="G78" s="13" t="n">
        <f aca="false">SUM([1]січень!G86)</f>
        <v>0</v>
      </c>
      <c r="H78" s="13" t="n">
        <f aca="false">SUM([1]січень!H86)</f>
        <v>84.92</v>
      </c>
      <c r="I78" s="13" t="n">
        <f aca="false">SUM([1]січень!I86)</f>
        <v>5.18</v>
      </c>
      <c r="J78" s="14" t="n">
        <f aca="false">K78/D78</f>
        <v>16.1435408397479</v>
      </c>
      <c r="K78" s="15" t="n">
        <f aca="false">L78+M78+E78</f>
        <v>127303.12</v>
      </c>
      <c r="L78" s="15" t="n">
        <f aca="false">F78*1163</f>
        <v>122103.37</v>
      </c>
      <c r="M78" s="15" t="n">
        <f aca="false">G78*9.5</f>
        <v>0</v>
      </c>
    </row>
    <row r="79" customFormat="false" ht="15" hidden="false" customHeight="false" outlineLevel="0" collapsed="false">
      <c r="A79" s="10" t="n">
        <v>18</v>
      </c>
      <c r="B79" s="25" t="s">
        <v>86</v>
      </c>
      <c r="C79" s="26" t="n">
        <v>1240</v>
      </c>
      <c r="D79" s="26" t="n">
        <v>4778</v>
      </c>
      <c r="E79" s="13" t="n">
        <f aca="false">SUM([1]січень!E85)</f>
        <v>2825.83</v>
      </c>
      <c r="F79" s="13" t="n">
        <f aca="false">SUM([1]січень!F85)</f>
        <v>63.88</v>
      </c>
      <c r="G79" s="13" t="n">
        <f aca="false">SUM([1]січень!G85)</f>
        <v>0</v>
      </c>
      <c r="H79" s="13" t="n">
        <f aca="false">SUM([1]січень!H85)</f>
        <v>54.71</v>
      </c>
      <c r="I79" s="13" t="n">
        <f aca="false">SUM([1]січень!I85)</f>
        <v>0</v>
      </c>
      <c r="J79" s="14" t="n">
        <f aca="false">K79/D79</f>
        <v>16.1402825449979</v>
      </c>
      <c r="K79" s="15" t="n">
        <f aca="false">L79+M79+E79</f>
        <v>77118.27</v>
      </c>
      <c r="L79" s="15" t="n">
        <f aca="false">F79*1163</f>
        <v>74292.44</v>
      </c>
      <c r="M79" s="15" t="n">
        <f aca="false">G79*9.5</f>
        <v>0</v>
      </c>
    </row>
    <row r="80" customFormat="false" ht="15" hidden="false" customHeight="false" outlineLevel="0" collapsed="false">
      <c r="A80" s="10" t="n">
        <v>19</v>
      </c>
      <c r="B80" s="25" t="s">
        <v>87</v>
      </c>
      <c r="C80" s="26" t="n">
        <v>1502</v>
      </c>
      <c r="D80" s="26" t="n">
        <v>5543.9</v>
      </c>
      <c r="E80" s="13" t="n">
        <f aca="false">SUM([1]січень!E75)</f>
        <v>4456.19</v>
      </c>
      <c r="F80" s="13" t="n">
        <f aca="false">SUM([1]січень!F75)</f>
        <v>72.38</v>
      </c>
      <c r="G80" s="13" t="n">
        <f aca="false">SUM([1]січень!G75)</f>
        <v>0</v>
      </c>
      <c r="H80" s="13" t="n">
        <f aca="false">SUM([1]січень!H75)</f>
        <v>113.58</v>
      </c>
      <c r="I80" s="13" t="n">
        <f aca="false">SUM([1]січень!I75)</f>
        <v>0</v>
      </c>
      <c r="J80" s="14" t="n">
        <f aca="false">K80/D80</f>
        <v>15.9876855643139</v>
      </c>
      <c r="K80" s="15" t="n">
        <f aca="false">L80+M80+E80</f>
        <v>88634.13</v>
      </c>
      <c r="L80" s="15" t="n">
        <f aca="false">F80*1163</f>
        <v>84177.94</v>
      </c>
      <c r="M80" s="15" t="n">
        <f aca="false">G80*9.5</f>
        <v>0</v>
      </c>
    </row>
    <row r="81" customFormat="false" ht="15" hidden="false" customHeight="false" outlineLevel="0" collapsed="false">
      <c r="A81" s="10" t="n">
        <v>20</v>
      </c>
      <c r="B81" s="25" t="s">
        <v>88</v>
      </c>
      <c r="C81" s="26" t="n">
        <v>391</v>
      </c>
      <c r="D81" s="26" t="n">
        <v>5626</v>
      </c>
      <c r="E81" s="13" t="n">
        <f aca="false">SUM([1]січень!E96)</f>
        <v>2694.99</v>
      </c>
      <c r="F81" s="13" t="n">
        <f aca="false">SUM([1]січень!F96)</f>
        <v>72.93</v>
      </c>
      <c r="G81" s="13" t="n">
        <f aca="false">SUM([1]січень!G96)</f>
        <v>0</v>
      </c>
      <c r="H81" s="13" t="n">
        <f aca="false">SUM([1]січень!H96)</f>
        <v>82.9</v>
      </c>
      <c r="I81" s="13" t="n">
        <f aca="false">SUM([1]січень!I96)</f>
        <v>0</v>
      </c>
      <c r="J81" s="14" t="n">
        <f aca="false">K81/D81</f>
        <v>15.5550266619268</v>
      </c>
      <c r="K81" s="15" t="n">
        <f aca="false">L81+M81+E81</f>
        <v>87512.58</v>
      </c>
      <c r="L81" s="15" t="n">
        <f aca="false">F81*1163</f>
        <v>84817.59</v>
      </c>
      <c r="M81" s="15" t="n">
        <f aca="false">G81*9.5</f>
        <v>0</v>
      </c>
    </row>
    <row r="82" customFormat="false" ht="15" hidden="false" customHeight="false" outlineLevel="0" collapsed="false">
      <c r="A82" s="10" t="n">
        <v>21</v>
      </c>
      <c r="B82" s="25" t="s">
        <v>89</v>
      </c>
      <c r="C82" s="26" t="n">
        <v>3610</v>
      </c>
      <c r="D82" s="26" t="n">
        <v>6840.2</v>
      </c>
      <c r="E82" s="13" t="n">
        <f aca="false">SUM([1]січень!E82)</f>
        <v>6953.21</v>
      </c>
      <c r="F82" s="13" t="n">
        <f aca="false">SUM([1]січень!F82)</f>
        <v>85.1</v>
      </c>
      <c r="G82" s="13" t="n">
        <f aca="false">SUM([1]січень!G82)</f>
        <v>0</v>
      </c>
      <c r="H82" s="13" t="n">
        <f aca="false">SUM([1]січень!H82)</f>
        <v>106.16</v>
      </c>
      <c r="I82" s="13" t="n">
        <f aca="false">SUM([1]січень!I82)</f>
        <v>0</v>
      </c>
      <c r="J82" s="14" t="n">
        <f aca="false">K82/D82</f>
        <v>15.4855866787521</v>
      </c>
      <c r="K82" s="15" t="n">
        <f aca="false">L82+M82+E82</f>
        <v>105924.51</v>
      </c>
      <c r="L82" s="15" t="n">
        <f aca="false">F82*1163</f>
        <v>98971.3</v>
      </c>
      <c r="M82" s="15" t="n">
        <f aca="false">G82*9.5</f>
        <v>0</v>
      </c>
    </row>
    <row r="83" customFormat="false" ht="15" hidden="false" customHeight="false" outlineLevel="0" collapsed="false">
      <c r="A83" s="10" t="n">
        <v>22</v>
      </c>
      <c r="B83" s="25" t="s">
        <v>90</v>
      </c>
      <c r="C83" s="26" t="n">
        <v>1365</v>
      </c>
      <c r="D83" s="26" t="n">
        <v>7804.9</v>
      </c>
      <c r="E83" s="13" t="n">
        <f aca="false">SUM([1]січень!E88)</f>
        <v>2980.78</v>
      </c>
      <c r="F83" s="13" t="n">
        <f aca="false">SUM([1]січень!F88)</f>
        <v>98.81</v>
      </c>
      <c r="G83" s="13" t="n">
        <f aca="false">SUM([1]січень!G88)</f>
        <v>0</v>
      </c>
      <c r="H83" s="13" t="n">
        <f aca="false">SUM([1]січень!H88)</f>
        <v>138.63</v>
      </c>
      <c r="I83" s="13" t="n">
        <f aca="false">SUM([1]січень!I88)</f>
        <v>0</v>
      </c>
      <c r="J83" s="14" t="n">
        <f aca="false">K83/D83</f>
        <v>15.1054862970698</v>
      </c>
      <c r="K83" s="15" t="n">
        <f aca="false">L83+M83+E83</f>
        <v>117896.81</v>
      </c>
      <c r="L83" s="15" t="n">
        <f aca="false">F83*1163</f>
        <v>114916.03</v>
      </c>
      <c r="M83" s="15" t="n">
        <f aca="false">G83*9.5</f>
        <v>0</v>
      </c>
    </row>
    <row r="84" customFormat="false" ht="15" hidden="false" customHeight="false" outlineLevel="0" collapsed="false">
      <c r="A84" s="10" t="n">
        <v>23</v>
      </c>
      <c r="B84" s="25" t="s">
        <v>91</v>
      </c>
      <c r="C84" s="26" t="n">
        <v>1177</v>
      </c>
      <c r="D84" s="26" t="n">
        <v>6951.6</v>
      </c>
      <c r="E84" s="13" t="n">
        <f aca="false">SUM([1]січень!E87)</f>
        <v>1566.01</v>
      </c>
      <c r="F84" s="13" t="n">
        <f aca="false">SUM([1]січень!F87)</f>
        <v>83.94</v>
      </c>
      <c r="G84" s="13" t="n">
        <f aca="false">SUM([1]січень!G87)</f>
        <v>0</v>
      </c>
      <c r="H84" s="13" t="n">
        <f aca="false">SUM([1]січень!H87)</f>
        <v>50.22</v>
      </c>
      <c r="I84" s="13" t="n">
        <f aca="false">SUM([1]січень!I87)</f>
        <v>0</v>
      </c>
      <c r="J84" s="14" t="n">
        <f aca="false">K84/D84</f>
        <v>14.2684029575925</v>
      </c>
      <c r="K84" s="15" t="n">
        <f aca="false">L84+M84+E84</f>
        <v>99188.23</v>
      </c>
      <c r="L84" s="15" t="n">
        <f aca="false">F84*1163</f>
        <v>97622.22</v>
      </c>
      <c r="M84" s="15" t="n">
        <f aca="false">G84*9.5</f>
        <v>0</v>
      </c>
    </row>
    <row r="85" customFormat="false" ht="15" hidden="false" customHeight="false" outlineLevel="0" collapsed="false">
      <c r="A85" s="10" t="n">
        <v>24</v>
      </c>
      <c r="B85" s="25" t="s">
        <v>92</v>
      </c>
      <c r="C85" s="26" t="n">
        <v>550</v>
      </c>
      <c r="D85" s="12" t="n">
        <v>1626.9</v>
      </c>
      <c r="E85" s="13" t="n">
        <f aca="false">SUM([1]січень!E78)</f>
        <v>4949.14</v>
      </c>
      <c r="F85" s="13" t="n">
        <f aca="false">SUM([1]січень!F78)</f>
        <v>0</v>
      </c>
      <c r="G85" s="13" t="n">
        <f aca="false">SUM([1]січень!G78)</f>
        <v>1866.49</v>
      </c>
      <c r="H85" s="13" t="n">
        <f aca="false">SUM([1]січень!H78)</f>
        <v>33.58</v>
      </c>
      <c r="I85" s="13" t="n">
        <f aca="false">SUM([1]січень!I78)</f>
        <v>0</v>
      </c>
      <c r="J85" s="14" t="n">
        <f aca="false">K85/D85</f>
        <v>13.9411119306657</v>
      </c>
      <c r="K85" s="15" t="n">
        <f aca="false">L85+M85+E85</f>
        <v>22680.795</v>
      </c>
      <c r="L85" s="15" t="n">
        <f aca="false">F85*1163</f>
        <v>0</v>
      </c>
      <c r="M85" s="15" t="n">
        <f aca="false">G85*9.5</f>
        <v>17731.655</v>
      </c>
    </row>
    <row r="86" customFormat="false" ht="15" hidden="false" customHeight="false" outlineLevel="0" collapsed="false">
      <c r="A86" s="10" t="n">
        <v>25</v>
      </c>
      <c r="B86" s="25" t="s">
        <v>93</v>
      </c>
      <c r="C86" s="26" t="n">
        <v>1270</v>
      </c>
      <c r="D86" s="26" t="n">
        <v>7974.9</v>
      </c>
      <c r="E86" s="13" t="n">
        <f aca="false">SUM([1]січень!E81)</f>
        <v>2713.7</v>
      </c>
      <c r="F86" s="13" t="n">
        <f aca="false">SUM([1]січень!F81)</f>
        <v>90.93</v>
      </c>
      <c r="G86" s="13" t="n">
        <f aca="false">SUM([1]січень!G81)</f>
        <v>0</v>
      </c>
      <c r="H86" s="13" t="n">
        <f aca="false">SUM([1]січень!H81)</f>
        <v>104.04</v>
      </c>
      <c r="I86" s="13" t="n">
        <f aca="false">SUM([1]січень!I81)</f>
        <v>0</v>
      </c>
      <c r="J86" s="14" t="n">
        <f aca="false">K86/D86</f>
        <v>13.6008338662554</v>
      </c>
      <c r="K86" s="15" t="n">
        <f aca="false">L86+M86+E86</f>
        <v>108465.29</v>
      </c>
      <c r="L86" s="15" t="n">
        <f aca="false">F86*1163</f>
        <v>105751.59</v>
      </c>
      <c r="M86" s="15" t="n">
        <f aca="false">G86*9.5</f>
        <v>0</v>
      </c>
    </row>
    <row r="87" customFormat="false" ht="15" hidden="false" customHeight="false" outlineLevel="0" collapsed="false">
      <c r="A87" s="10" t="n">
        <v>26</v>
      </c>
      <c r="B87" s="25" t="s">
        <v>94</v>
      </c>
      <c r="C87" s="26" t="n">
        <v>733</v>
      </c>
      <c r="D87" s="26" t="n">
        <v>5000</v>
      </c>
      <c r="E87" s="13" t="n">
        <f aca="false">SUM([1]січень!E90)</f>
        <v>1594.32</v>
      </c>
      <c r="F87" s="13" t="n">
        <f aca="false">SUM([1]січень!F90)</f>
        <v>54.29</v>
      </c>
      <c r="G87" s="13" t="n">
        <f aca="false">SUM([1]січень!G90)</f>
        <v>0</v>
      </c>
      <c r="H87" s="13" t="n">
        <f aca="false">SUM([1]січень!H90)</f>
        <v>58.61</v>
      </c>
      <c r="I87" s="13" t="n">
        <f aca="false">SUM([1]січень!I90)</f>
        <v>22.42</v>
      </c>
      <c r="J87" s="14" t="n">
        <f aca="false">K87/D87</f>
        <v>12.946718</v>
      </c>
      <c r="K87" s="15" t="n">
        <f aca="false">L87+M87+E87</f>
        <v>64733.59</v>
      </c>
      <c r="L87" s="15" t="n">
        <f aca="false">F87*1163</f>
        <v>63139.27</v>
      </c>
      <c r="M87" s="15" t="n">
        <f aca="false">G87*9.5</f>
        <v>0</v>
      </c>
    </row>
    <row r="88" customFormat="false" ht="15" hidden="false" customHeight="false" outlineLevel="0" collapsed="false">
      <c r="A88" s="10" t="n">
        <v>27</v>
      </c>
      <c r="B88" s="25" t="s">
        <v>95</v>
      </c>
      <c r="C88" s="26" t="n">
        <v>964</v>
      </c>
      <c r="D88" s="12" t="n">
        <v>6025.7</v>
      </c>
      <c r="E88" s="13" t="n">
        <f aca="false">SUM([1]січень!E89)</f>
        <v>1622.26</v>
      </c>
      <c r="F88" s="13" t="n">
        <f aca="false">SUM([1]січень!F89)</f>
        <v>62.98</v>
      </c>
      <c r="G88" s="13" t="n">
        <f aca="false">SUM([1]січень!G89)</f>
        <v>0</v>
      </c>
      <c r="H88" s="13" t="n">
        <f aca="false">SUM([1]січень!H89)</f>
        <v>92.19</v>
      </c>
      <c r="I88" s="13" t="n">
        <f aca="false">SUM([1]січень!I89)</f>
        <v>12.62</v>
      </c>
      <c r="J88" s="14" t="n">
        <f aca="false">K88/D88</f>
        <v>12.4247805234247</v>
      </c>
      <c r="K88" s="15" t="n">
        <f aca="false">L88+M88+E88</f>
        <v>74868</v>
      </c>
      <c r="L88" s="15" t="n">
        <f aca="false">F88*1163</f>
        <v>73245.74</v>
      </c>
      <c r="M88" s="15" t="n">
        <f aca="false">G88*9.5</f>
        <v>0</v>
      </c>
    </row>
    <row r="89" customFormat="false" ht="15" hidden="false" customHeight="false" outlineLevel="0" collapsed="false">
      <c r="A89" s="10" t="n">
        <v>28</v>
      </c>
      <c r="B89" s="25" t="s">
        <v>96</v>
      </c>
      <c r="C89" s="26" t="n">
        <v>1503</v>
      </c>
      <c r="D89" s="26" t="n">
        <v>9462</v>
      </c>
      <c r="E89" s="13" t="n">
        <f aca="false">SUM([1]січень!E92)</f>
        <v>3717.42</v>
      </c>
      <c r="F89" s="13" t="n">
        <f aca="false">SUM([1]січень!F92)</f>
        <v>96.65</v>
      </c>
      <c r="G89" s="13" t="n">
        <f aca="false">SUM([1]січень!G92)</f>
        <v>0</v>
      </c>
      <c r="H89" s="13" t="n">
        <f aca="false">SUM([1]січень!H92)</f>
        <v>84.63</v>
      </c>
      <c r="I89" s="13" t="n">
        <f aca="false">SUM([1]січень!I92)</f>
        <v>0</v>
      </c>
      <c r="J89" s="14" t="n">
        <f aca="false">K89/D89</f>
        <v>12.272391671951</v>
      </c>
      <c r="K89" s="15" t="n">
        <f aca="false">L89+M89+E89</f>
        <v>116121.37</v>
      </c>
      <c r="L89" s="15" t="n">
        <f aca="false">F89*1163</f>
        <v>112403.95</v>
      </c>
      <c r="M89" s="15" t="n">
        <f aca="false">G89*9.5</f>
        <v>0</v>
      </c>
    </row>
    <row r="90" customFormat="false" ht="15" hidden="false" customHeight="false" outlineLevel="0" collapsed="false">
      <c r="A90" s="10" t="n">
        <v>29</v>
      </c>
      <c r="B90" s="25" t="s">
        <v>97</v>
      </c>
      <c r="C90" s="26" t="n">
        <v>1158</v>
      </c>
      <c r="D90" s="26" t="n">
        <v>4140</v>
      </c>
      <c r="E90" s="13" t="n">
        <f aca="false">SUM([1]січень!E91)</f>
        <v>4052.74</v>
      </c>
      <c r="F90" s="13" t="n">
        <f aca="false">SUM([1]січень!F91)</f>
        <v>0</v>
      </c>
      <c r="G90" s="13" t="n">
        <f aca="false">SUM([1]січень!G91)</f>
        <v>4887.45</v>
      </c>
      <c r="H90" s="13" t="n">
        <f aca="false">SUM([1]січень!H91)</f>
        <v>61.03</v>
      </c>
      <c r="I90" s="13" t="n">
        <f aca="false">SUM([1]січень!I91)</f>
        <v>0</v>
      </c>
      <c r="J90" s="14" t="n">
        <f aca="false">K90/D90</f>
        <v>12.1940857487923</v>
      </c>
      <c r="K90" s="15" t="n">
        <f aca="false">L90+M90+E90</f>
        <v>50483.515</v>
      </c>
      <c r="L90" s="15" t="n">
        <f aca="false">F90*1163</f>
        <v>0</v>
      </c>
      <c r="M90" s="15" t="n">
        <f aca="false">G90*9.5</f>
        <v>46430.775</v>
      </c>
    </row>
    <row r="91" customFormat="false" ht="15" hidden="false" customHeight="false" outlineLevel="0" collapsed="false">
      <c r="A91" s="10" t="n">
        <v>30</v>
      </c>
      <c r="B91" s="25" t="s">
        <v>98</v>
      </c>
      <c r="C91" s="26" t="n">
        <v>1550</v>
      </c>
      <c r="D91" s="26" t="n">
        <v>6358.8</v>
      </c>
      <c r="E91" s="13" t="n">
        <f aca="false">SUM([1]січень!E95)</f>
        <v>3254.9</v>
      </c>
      <c r="F91" s="13" t="n">
        <f aca="false">SUM([1]січень!F95)</f>
        <v>61.02</v>
      </c>
      <c r="G91" s="13" t="n">
        <f aca="false">SUM([1]січень!G95)</f>
        <v>0</v>
      </c>
      <c r="H91" s="13" t="n">
        <f aca="false">SUM([1]січень!H95)</f>
        <v>136.01</v>
      </c>
      <c r="I91" s="13" t="n">
        <f aca="false">SUM([1]січень!I95)</f>
        <v>0</v>
      </c>
      <c r="J91" s="14" t="n">
        <f aca="false">K91/D91</f>
        <v>11.6721960118261</v>
      </c>
      <c r="K91" s="15" t="n">
        <f aca="false">L91+M91+E91</f>
        <v>74221.16</v>
      </c>
      <c r="L91" s="15" t="n">
        <f aca="false">F91*1163</f>
        <v>70966.26</v>
      </c>
      <c r="M91" s="15" t="n">
        <f aca="false">G91*9.5</f>
        <v>0</v>
      </c>
    </row>
    <row r="92" customFormat="false" ht="15" hidden="false" customHeight="false" outlineLevel="0" collapsed="false">
      <c r="A92" s="10" t="n">
        <v>31</v>
      </c>
      <c r="B92" s="25" t="s">
        <v>99</v>
      </c>
      <c r="C92" s="26" t="n">
        <v>275</v>
      </c>
      <c r="D92" s="26" t="n">
        <v>640.7</v>
      </c>
      <c r="E92" s="13" t="n">
        <f aca="false">SUM([1]січень!E84)</f>
        <v>207.23</v>
      </c>
      <c r="F92" s="13" t="n">
        <f aca="false">SUM([1]січень!F84)</f>
        <v>5.99</v>
      </c>
      <c r="G92" s="13" t="n">
        <f aca="false">SUM([1]січень!G84)</f>
        <v>0</v>
      </c>
      <c r="H92" s="13" t="n">
        <f aca="false">SUM([1]січень!H84)</f>
        <v>13.63</v>
      </c>
      <c r="I92" s="13" t="n">
        <f aca="false">SUM([1]січень!I84)</f>
        <v>0</v>
      </c>
      <c r="J92" s="14" t="n">
        <f aca="false">K92/D92</f>
        <v>11.1965038239426</v>
      </c>
      <c r="K92" s="15" t="n">
        <f aca="false">L92+M92+E92</f>
        <v>7173.6</v>
      </c>
      <c r="L92" s="15" t="n">
        <f aca="false">F92*1163</f>
        <v>6966.37</v>
      </c>
      <c r="M92" s="15" t="n">
        <f aca="false">G92*9.5</f>
        <v>0</v>
      </c>
    </row>
    <row r="93" customFormat="false" ht="15" hidden="false" customHeight="false" outlineLevel="0" collapsed="false">
      <c r="A93" s="10" t="n">
        <v>32</v>
      </c>
      <c r="B93" s="25" t="s">
        <v>100</v>
      </c>
      <c r="C93" s="26" t="n">
        <v>819</v>
      </c>
      <c r="D93" s="26" t="n">
        <v>7454.8</v>
      </c>
      <c r="E93" s="13" t="n">
        <f aca="false">SUM([1]січень!E97)</f>
        <v>1178.56</v>
      </c>
      <c r="F93" s="13" t="n">
        <f aca="false">SUM([1]січень!F97)</f>
        <v>68.31</v>
      </c>
      <c r="G93" s="13" t="n">
        <f aca="false">SUM([1]січень!G97)</f>
        <v>0</v>
      </c>
      <c r="H93" s="13" t="n">
        <f aca="false">SUM([1]січень!H97)</f>
        <v>82.02</v>
      </c>
      <c r="I93" s="13" t="n">
        <f aca="false">SUM([1]січень!I97)</f>
        <v>0</v>
      </c>
      <c r="J93" s="14" t="n">
        <f aca="false">K93/D93</f>
        <v>10.8149232709127</v>
      </c>
      <c r="K93" s="15" t="n">
        <f aca="false">L93+M93+E93</f>
        <v>80623.09</v>
      </c>
      <c r="L93" s="15" t="n">
        <f aca="false">F93*1163</f>
        <v>79444.53</v>
      </c>
      <c r="M93" s="15" t="n">
        <f aca="false">G93*9.5</f>
        <v>0</v>
      </c>
    </row>
    <row r="94" customFormat="false" ht="15" hidden="false" customHeight="false" outlineLevel="0" collapsed="false">
      <c r="A94" s="10" t="n">
        <v>33</v>
      </c>
      <c r="B94" s="25" t="s">
        <v>101</v>
      </c>
      <c r="C94" s="26" t="n">
        <v>1401</v>
      </c>
      <c r="D94" s="26" t="n">
        <v>7969.6</v>
      </c>
      <c r="E94" s="13" t="n">
        <f aca="false">SUM([1]січень!E93)</f>
        <v>3757.58</v>
      </c>
      <c r="F94" s="13" t="n">
        <f aca="false">SUM([1]січень!F93)</f>
        <v>69.93</v>
      </c>
      <c r="G94" s="13" t="n">
        <f aca="false">SUM([1]січень!G93)</f>
        <v>0</v>
      </c>
      <c r="H94" s="13" t="n">
        <f aca="false">SUM([1]січень!H93)</f>
        <v>71.25</v>
      </c>
      <c r="I94" s="13" t="n">
        <f aca="false">SUM([1]січень!I93)</f>
        <v>0</v>
      </c>
      <c r="J94" s="14" t="n">
        <f aca="false">K94/D94</f>
        <v>10.6763413471191</v>
      </c>
      <c r="K94" s="15" t="n">
        <f aca="false">L94+M94+E94</f>
        <v>85086.17</v>
      </c>
      <c r="L94" s="15" t="n">
        <f aca="false">F94*1163</f>
        <v>81328.59</v>
      </c>
      <c r="M94" s="15" t="n">
        <f aca="false">G94*9.5</f>
        <v>0</v>
      </c>
    </row>
    <row r="95" customFormat="false" ht="15" hidden="false" customHeight="false" outlineLevel="0" collapsed="false">
      <c r="A95" s="10" t="n">
        <v>34</v>
      </c>
      <c r="B95" s="25" t="s">
        <v>102</v>
      </c>
      <c r="C95" s="26" t="n">
        <v>527</v>
      </c>
      <c r="D95" s="26" t="n">
        <v>5073</v>
      </c>
      <c r="E95" s="13" t="n">
        <f aca="false">SUM([1]січень!E99)</f>
        <v>49948.61</v>
      </c>
      <c r="F95" s="13" t="n">
        <f aca="false">SUM([1]січень!F99)</f>
        <v>0</v>
      </c>
      <c r="G95" s="13" t="n">
        <f aca="false">SUM([1]січень!G99)</f>
        <v>0</v>
      </c>
      <c r="H95" s="13" t="n">
        <f aca="false">SUM([1]січень!H99)</f>
        <v>37.4</v>
      </c>
      <c r="I95" s="13" t="n">
        <f aca="false">SUM([1]січень!I99)</f>
        <v>0</v>
      </c>
      <c r="J95" s="14" t="n">
        <f aca="false">K95/D95</f>
        <v>9.84597082594126</v>
      </c>
      <c r="K95" s="15" t="n">
        <f aca="false">L95+M95+E95</f>
        <v>49948.61</v>
      </c>
      <c r="L95" s="15" t="n">
        <f aca="false">F95*1163</f>
        <v>0</v>
      </c>
      <c r="M95" s="15" t="n">
        <f aca="false">G95*9.5</f>
        <v>0</v>
      </c>
    </row>
    <row r="96" customFormat="false" ht="15" hidden="false" customHeight="false" outlineLevel="0" collapsed="false">
      <c r="A96" s="10" t="n">
        <v>35</v>
      </c>
      <c r="B96" s="25" t="s">
        <v>103</v>
      </c>
      <c r="C96" s="26" t="n">
        <v>1776</v>
      </c>
      <c r="D96" s="26" t="n">
        <v>7559.9</v>
      </c>
      <c r="E96" s="13" t="n">
        <f aca="false">SUM([1]січень!E94)</f>
        <v>2084.56</v>
      </c>
      <c r="F96" s="13" t="n">
        <f aca="false">SUM([1]січень!F94)</f>
        <v>61.25</v>
      </c>
      <c r="G96" s="13" t="n">
        <f aca="false">SUM([1]січень!G94)</f>
        <v>0</v>
      </c>
      <c r="H96" s="13" t="n">
        <f aca="false">SUM([1]січень!H94)</f>
        <v>104.43</v>
      </c>
      <c r="I96" s="13" t="n">
        <f aca="false">SUM([1]січень!I94)</f>
        <v>0</v>
      </c>
      <c r="J96" s="14" t="n">
        <f aca="false">K96/D96</f>
        <v>9.69831743806135</v>
      </c>
      <c r="K96" s="15" t="n">
        <f aca="false">L96+M96+E96</f>
        <v>73318.31</v>
      </c>
      <c r="L96" s="15" t="n">
        <f aca="false">F96*1163</f>
        <v>71233.75</v>
      </c>
      <c r="M96" s="15" t="n">
        <f aca="false">G96*9.5</f>
        <v>0</v>
      </c>
    </row>
    <row r="97" customFormat="false" ht="15" hidden="false" customHeight="false" outlineLevel="0" collapsed="false">
      <c r="A97" s="10" t="n">
        <v>36</v>
      </c>
      <c r="B97" s="25" t="s">
        <v>104</v>
      </c>
      <c r="C97" s="26" t="n">
        <v>627</v>
      </c>
      <c r="D97" s="26" t="n">
        <v>9508</v>
      </c>
      <c r="E97" s="13" t="n">
        <f aca="false">SUM([1]січень!E98)</f>
        <v>13695.37</v>
      </c>
      <c r="F97" s="13" t="n">
        <f aca="false">SUM([1]січень!F98)</f>
        <v>64.68</v>
      </c>
      <c r="G97" s="13" t="n">
        <f aca="false">SUM([1]січень!G98)</f>
        <v>0</v>
      </c>
      <c r="H97" s="13" t="n">
        <f aca="false">SUM([1]січень!H98)</f>
        <v>119.4</v>
      </c>
      <c r="I97" s="13" t="n">
        <f aca="false">SUM([1]січень!I98)</f>
        <v>54.39</v>
      </c>
      <c r="J97" s="14" t="n">
        <f aca="false">K97/D97</f>
        <v>9.35193626419857</v>
      </c>
      <c r="K97" s="15" t="n">
        <f aca="false">L97+M97+E97</f>
        <v>88918.21</v>
      </c>
      <c r="L97" s="15" t="n">
        <f aca="false">F97*1163</f>
        <v>75222.84</v>
      </c>
      <c r="M97" s="15" t="n">
        <f aca="false">G97*9.5</f>
        <v>0</v>
      </c>
    </row>
    <row r="98" customFormat="false" ht="15" hidden="false" customHeight="false" outlineLevel="0" collapsed="false">
      <c r="A98" s="10" t="n">
        <v>37</v>
      </c>
      <c r="B98" s="25" t="s">
        <v>105</v>
      </c>
      <c r="C98" s="26" t="n">
        <v>1702</v>
      </c>
      <c r="D98" s="26" t="n">
        <v>8678</v>
      </c>
      <c r="E98" s="13" t="n">
        <f aca="false">SUM([1]січень!E100)</f>
        <v>2976.79</v>
      </c>
      <c r="F98" s="13" t="n">
        <f aca="false">SUM([1]січень!F100)</f>
        <v>66.35</v>
      </c>
      <c r="G98" s="13" t="n">
        <f aca="false">SUM([1]січень!G100)</f>
        <v>0</v>
      </c>
      <c r="H98" s="13" t="n">
        <f aca="false">SUM([1]січень!H100)</f>
        <v>115.66</v>
      </c>
      <c r="I98" s="13" t="n">
        <f aca="false">SUM([1]січень!I100)</f>
        <v>0</v>
      </c>
      <c r="J98" s="14" t="n">
        <f aca="false">K98/D98</f>
        <v>9.23505876930168</v>
      </c>
      <c r="K98" s="15" t="n">
        <f aca="false">L98+M98+E98</f>
        <v>80141.84</v>
      </c>
      <c r="L98" s="15" t="n">
        <f aca="false">F98*1163</f>
        <v>77165.05</v>
      </c>
      <c r="M98" s="15" t="n">
        <f aca="false">G98*9.5</f>
        <v>0</v>
      </c>
    </row>
    <row r="99" customFormat="false" ht="15" hidden="false" customHeight="false" outlineLevel="0" collapsed="false">
      <c r="A99" s="10" t="n">
        <v>38</v>
      </c>
      <c r="B99" s="25" t="s">
        <v>106</v>
      </c>
      <c r="C99" s="26" t="n">
        <v>560</v>
      </c>
      <c r="D99" s="26" t="n">
        <v>3873</v>
      </c>
      <c r="E99" s="13" t="n">
        <f aca="false">SUM([1]січень!E83)</f>
        <v>5672.86</v>
      </c>
      <c r="F99" s="13" t="n">
        <f aca="false">SUM([1]січень!F83)</f>
        <v>22.07</v>
      </c>
      <c r="G99" s="13" t="n">
        <f aca="false">SUM([1]січень!G83)</f>
        <v>0</v>
      </c>
      <c r="H99" s="13" t="n">
        <f aca="false">SUM([1]січень!H83)</f>
        <v>0</v>
      </c>
      <c r="I99" s="13" t="n">
        <f aca="false">SUM([1]січень!I83)</f>
        <v>0</v>
      </c>
      <c r="J99" s="14" t="n">
        <f aca="false">K99/D99</f>
        <v>8.09198812290214</v>
      </c>
      <c r="K99" s="15" t="n">
        <f aca="false">L99+M99+E99</f>
        <v>31340.27</v>
      </c>
      <c r="L99" s="15" t="n">
        <f aca="false">F99*1163</f>
        <v>25667.41</v>
      </c>
      <c r="M99" s="15" t="n">
        <f aca="false">G99*9.5</f>
        <v>0</v>
      </c>
    </row>
    <row r="100" customFormat="false" ht="15" hidden="false" customHeight="false" outlineLevel="0" collapsed="false">
      <c r="A100" s="10" t="n">
        <v>39</v>
      </c>
      <c r="B100" s="25" t="s">
        <v>107</v>
      </c>
      <c r="C100" s="26" t="n">
        <v>667</v>
      </c>
      <c r="D100" s="26" t="n">
        <v>10267.3</v>
      </c>
      <c r="E100" s="13" t="n">
        <f aca="false">SUM([1]січень!E101)</f>
        <v>4040.36</v>
      </c>
      <c r="F100" s="13" t="n">
        <f aca="false">SUM([1]січень!F101)</f>
        <v>54.28</v>
      </c>
      <c r="G100" s="13" t="n">
        <f aca="false">SUM([1]січень!G101)</f>
        <v>0</v>
      </c>
      <c r="H100" s="13" t="n">
        <f aca="false">SUM([1]січень!H101)</f>
        <v>104.38</v>
      </c>
      <c r="I100" s="13" t="n">
        <f aca="false">SUM([1]січень!I101)</f>
        <v>4</v>
      </c>
      <c r="J100" s="14" t="n">
        <f aca="false">K100/D100</f>
        <v>6.54193410146777</v>
      </c>
      <c r="K100" s="15" t="n">
        <f aca="false">L100+M100+E100</f>
        <v>67168</v>
      </c>
      <c r="L100" s="15" t="n">
        <f aca="false">F100*1163</f>
        <v>63127.64</v>
      </c>
      <c r="M100" s="15" t="n">
        <f aca="false">G100*9.5</f>
        <v>0</v>
      </c>
    </row>
    <row r="101" customFormat="false" ht="15" hidden="false" customHeight="false" outlineLevel="0" collapsed="false">
      <c r="A101" s="10" t="n">
        <v>40</v>
      </c>
      <c r="B101" s="25" t="s">
        <v>108</v>
      </c>
      <c r="C101" s="26" t="n">
        <v>1824</v>
      </c>
      <c r="D101" s="26" t="n">
        <v>14670</v>
      </c>
      <c r="E101" s="13" t="n">
        <f aca="false">SUM([1]січень!E102)</f>
        <v>10010.57</v>
      </c>
      <c r="F101" s="13" t="n">
        <f aca="false">SUM([1]січень!F102)</f>
        <v>45.84</v>
      </c>
      <c r="G101" s="13" t="n">
        <f aca="false">SUM([1]січень!G102)</f>
        <v>0</v>
      </c>
      <c r="H101" s="13" t="n">
        <f aca="false">SUM([1]січень!H102)</f>
        <v>249.13</v>
      </c>
      <c r="I101" s="13" t="n">
        <f aca="false">SUM([1]січень!I102)</f>
        <v>141.17</v>
      </c>
      <c r="J101" s="14" t="n">
        <f aca="false">K101/D101</f>
        <v>4.3164614860259</v>
      </c>
      <c r="K101" s="15" t="n">
        <f aca="false">L101+M101+E101</f>
        <v>63322.49</v>
      </c>
      <c r="L101" s="15" t="n">
        <f aca="false">F101*1163</f>
        <v>53311.92</v>
      </c>
      <c r="M101" s="15" t="n">
        <f aca="false">G101*9.5</f>
        <v>0</v>
      </c>
    </row>
    <row r="102" customFormat="false" ht="15" hidden="false" customHeight="false" outlineLevel="0" collapsed="false">
      <c r="A102" s="10" t="n">
        <v>41</v>
      </c>
      <c r="B102" s="25" t="s">
        <v>109</v>
      </c>
      <c r="C102" s="26" t="n">
        <v>101</v>
      </c>
      <c r="D102" s="26" t="n">
        <v>763</v>
      </c>
      <c r="E102" s="13" t="n">
        <f aca="false">SUM([1]січень!E103)</f>
        <v>2475.62</v>
      </c>
      <c r="F102" s="13" t="n">
        <f aca="false">SUM([1]січень!F103)</f>
        <v>0</v>
      </c>
      <c r="G102" s="13" t="n">
        <f aca="false">SUM([1]січень!G103)</f>
        <v>0</v>
      </c>
      <c r="H102" s="13" t="n">
        <f aca="false">SUM([1]січень!H103)</f>
        <v>0</v>
      </c>
      <c r="I102" s="13" t="n">
        <f aca="false">SUM([1]січень!I103)</f>
        <v>0</v>
      </c>
      <c r="J102" s="14" t="n">
        <f aca="false">K102/D102</f>
        <v>3.2445871559633</v>
      </c>
      <c r="K102" s="15" t="n">
        <f aca="false">L102+M102+E102</f>
        <v>2475.62</v>
      </c>
      <c r="L102" s="15" t="n">
        <f aca="false">F102*1163</f>
        <v>0</v>
      </c>
      <c r="M102" s="15" t="n">
        <f aca="false">G102*9.5</f>
        <v>0</v>
      </c>
    </row>
    <row r="103" customFormat="false" ht="15" hidden="false" customHeight="false" outlineLevel="0" collapsed="false">
      <c r="A103" s="10" t="n">
        <v>42</v>
      </c>
      <c r="B103" s="25" t="s">
        <v>110</v>
      </c>
      <c r="C103" s="26" t="n">
        <v>57</v>
      </c>
      <c r="D103" s="26" t="n">
        <v>626</v>
      </c>
      <c r="E103" s="13" t="n">
        <f aca="false">SUM([1]січень!E104)</f>
        <v>1632.94</v>
      </c>
      <c r="F103" s="13" t="n">
        <f aca="false">SUM([1]січень!F104)</f>
        <v>0</v>
      </c>
      <c r="G103" s="13" t="n">
        <f aca="false">SUM([1]січень!G104)</f>
        <v>0</v>
      </c>
      <c r="H103" s="13" t="n">
        <f aca="false">SUM([1]січень!H104)</f>
        <v>29.37</v>
      </c>
      <c r="I103" s="13" t="n">
        <f aca="false">SUM([1]січень!I104)</f>
        <v>0</v>
      </c>
      <c r="J103" s="14" t="n">
        <f aca="false">K103/D103</f>
        <v>2.6085303514377</v>
      </c>
      <c r="K103" s="15" t="n">
        <f aca="false">L103+M103+E103</f>
        <v>1632.94</v>
      </c>
      <c r="L103" s="15" t="n">
        <f aca="false">F103*1163</f>
        <v>0</v>
      </c>
      <c r="M103" s="15" t="n">
        <f aca="false">G103*9.5</f>
        <v>0</v>
      </c>
    </row>
    <row r="104" customFormat="false" ht="15" hidden="false" customHeight="false" outlineLevel="0" collapsed="false">
      <c r="A104" s="10" t="n">
        <v>43</v>
      </c>
      <c r="B104" s="25" t="s">
        <v>111</v>
      </c>
      <c r="C104" s="26" t="n">
        <v>163</v>
      </c>
      <c r="D104" s="12" t="n">
        <v>1947.3</v>
      </c>
      <c r="E104" s="13" t="n">
        <f aca="false">SUM([1]січень!E105)</f>
        <v>2922.05</v>
      </c>
      <c r="F104" s="13" t="n">
        <f aca="false">SUM([1]січень!F105)</f>
        <v>0</v>
      </c>
      <c r="G104" s="13" t="n">
        <f aca="false">SUM([1]січень!G105)</f>
        <v>0</v>
      </c>
      <c r="H104" s="13" t="n">
        <f aca="false">SUM([1]січень!H105)</f>
        <v>15.08</v>
      </c>
      <c r="I104" s="13" t="n">
        <f aca="false">SUM([1]січень!I105)</f>
        <v>0</v>
      </c>
      <c r="J104" s="14" t="n">
        <f aca="false">K104/D104</f>
        <v>1.50056488471217</v>
      </c>
      <c r="K104" s="15" t="n">
        <f aca="false">L104+M104+E104</f>
        <v>2922.05</v>
      </c>
      <c r="L104" s="15" t="n">
        <f aca="false">F104*1193</f>
        <v>0</v>
      </c>
      <c r="M104" s="15" t="n">
        <f aca="false">G104*9.5</f>
        <v>0</v>
      </c>
    </row>
    <row r="105" customFormat="false" ht="15" hidden="false" customHeight="false" outlineLevel="0" collapsed="false">
      <c r="A105" s="10" t="n">
        <v>44</v>
      </c>
      <c r="B105" s="27" t="s">
        <v>112</v>
      </c>
      <c r="C105" s="26" t="n">
        <v>26</v>
      </c>
      <c r="D105" s="26" t="n">
        <v>154</v>
      </c>
      <c r="E105" s="13" t="n">
        <f aca="false">SUM([1]січень!E107)</f>
        <v>78.96</v>
      </c>
      <c r="F105" s="13" t="n">
        <f aca="false">SUM([1]січень!F107)</f>
        <v>0</v>
      </c>
      <c r="G105" s="13" t="n">
        <f aca="false">SUM([1]січень!G107)</f>
        <v>0</v>
      </c>
      <c r="H105" s="13" t="n">
        <f aca="false">SUM([1]січень!H107)</f>
        <v>0</v>
      </c>
      <c r="I105" s="13" t="n">
        <f aca="false">SUM([1]січень!I107)</f>
        <v>0</v>
      </c>
      <c r="J105" s="14" t="n">
        <f aca="false">K105/D105</f>
        <v>0.512727272727273</v>
      </c>
      <c r="K105" s="15" t="n">
        <f aca="false">L105+M105+E105</f>
        <v>78.96</v>
      </c>
      <c r="L105" s="15" t="n">
        <f aca="false">F105*1163</f>
        <v>0</v>
      </c>
      <c r="M105" s="15" t="n">
        <f aca="false">G105*9.5</f>
        <v>0</v>
      </c>
    </row>
    <row r="106" customFormat="false" ht="25.5" hidden="false" customHeight="false" outlineLevel="0" collapsed="false">
      <c r="A106" s="10" t="n">
        <v>45</v>
      </c>
      <c r="B106" s="25" t="s">
        <v>113</v>
      </c>
      <c r="C106" s="26" t="n">
        <v>310</v>
      </c>
      <c r="D106" s="26" t="n">
        <v>1443</v>
      </c>
      <c r="E106" s="13" t="n">
        <f aca="false">SUM([1]січень!E106)</f>
        <v>259.88</v>
      </c>
      <c r="F106" s="13" t="n">
        <f aca="false">SUM([1]січень!F106)</f>
        <v>0</v>
      </c>
      <c r="G106" s="13" t="n">
        <f aca="false">SUM([1]січень!G106)</f>
        <v>0</v>
      </c>
      <c r="H106" s="13" t="n">
        <f aca="false">SUM([1]січень!H106)</f>
        <v>0</v>
      </c>
      <c r="I106" s="13" t="n">
        <f aca="false">SUM([1]січень!I106)</f>
        <v>0</v>
      </c>
      <c r="J106" s="14" t="n">
        <f aca="false">K106/D106</f>
        <v>0.18009702009702</v>
      </c>
      <c r="K106" s="15" t="n">
        <f aca="false">L106+M106+E106</f>
        <v>259.88</v>
      </c>
      <c r="L106" s="15" t="n">
        <f aca="false">F106*1163</f>
        <v>0</v>
      </c>
      <c r="M106" s="15" t="n">
        <f aca="false">G106*9.5</f>
        <v>0</v>
      </c>
    </row>
    <row r="107" customFormat="false" ht="15" hidden="false" customHeight="false" outlineLevel="0" collapsed="false">
      <c r="A107" s="22"/>
      <c r="B107" s="17" t="s">
        <v>66</v>
      </c>
      <c r="C107" s="18" t="n">
        <f aca="false">SUM(C62:C106)</f>
        <v>37813</v>
      </c>
      <c r="D107" s="18" t="n">
        <f aca="false">SUM(D62:D106)</f>
        <v>212648.49</v>
      </c>
      <c r="E107" s="18" t="n">
        <f aca="false">SUM(E62:E106)</f>
        <v>208126.91</v>
      </c>
      <c r="F107" s="18" t="n">
        <f aca="false">SUM(F62:F106)</f>
        <v>2218.32</v>
      </c>
      <c r="G107" s="18" t="n">
        <f aca="false">SUM(G62:G106)</f>
        <v>19383.56</v>
      </c>
      <c r="H107" s="18" t="n">
        <f aca="false">SUM(H62:H106)</f>
        <v>3271.41</v>
      </c>
      <c r="I107" s="18" t="n">
        <f aca="false">SUM(I62:I106)</f>
        <v>407.46</v>
      </c>
      <c r="J107" s="20"/>
      <c r="K107" s="21"/>
      <c r="L107" s="21"/>
      <c r="M107" s="21"/>
    </row>
    <row r="108" customFormat="false" ht="15" hidden="false" customHeight="false" outlineLevel="0" collapsed="false">
      <c r="A108" s="22"/>
      <c r="B108" s="17" t="s">
        <v>67</v>
      </c>
      <c r="C108" s="18"/>
      <c r="D108" s="18"/>
      <c r="E108" s="18"/>
      <c r="F108" s="18"/>
      <c r="G108" s="18"/>
      <c r="H108" s="18"/>
      <c r="I108" s="18"/>
      <c r="J108" s="28" t="n">
        <f aca="false">SUM(J62:J106)/45</f>
        <v>16.5813654718189</v>
      </c>
      <c r="K108" s="21"/>
      <c r="L108" s="21"/>
      <c r="M108" s="21"/>
    </row>
    <row r="109" customFormat="false" ht="15" hidden="false" customHeight="false" outlineLevel="0" collapsed="false">
      <c r="A109" s="22"/>
      <c r="B109" s="29" t="s">
        <v>114</v>
      </c>
      <c r="C109" s="22"/>
      <c r="D109" s="22"/>
      <c r="E109" s="18" t="n">
        <f aca="false">E55+E107</f>
        <v>397527.16</v>
      </c>
      <c r="F109" s="18" t="n">
        <f aca="false">F55+F107</f>
        <v>3481.52</v>
      </c>
      <c r="G109" s="18" t="n">
        <f aca="false">G55+G107</f>
        <v>26715.21</v>
      </c>
      <c r="H109" s="19" t="n">
        <f aca="false">H55+H107</f>
        <v>7914.27</v>
      </c>
      <c r="I109" s="18" t="n">
        <f aca="false">I55+I107</f>
        <v>2515.32</v>
      </c>
      <c r="J109" s="30"/>
      <c r="K109" s="22"/>
      <c r="L109" s="22"/>
      <c r="M109" s="22"/>
    </row>
    <row r="110" customFormat="false" ht="15" hidden="false" customHeight="false" outlineLevel="0" collapsed="false">
      <c r="A110" s="31"/>
      <c r="B110" s="32"/>
      <c r="C110" s="33"/>
      <c r="D110" s="33"/>
      <c r="E110" s="33"/>
      <c r="F110" s="33"/>
      <c r="G110" s="33"/>
      <c r="H110" s="33"/>
      <c r="I110" s="33"/>
      <c r="J110" s="34"/>
      <c r="K110" s="35"/>
      <c r="L110" s="35"/>
      <c r="M110" s="35"/>
    </row>
    <row r="111" customFormat="false" ht="15" hidden="false" customHeight="false" outlineLevel="0" collapsed="false">
      <c r="E111" s="5"/>
      <c r="F111" s="5"/>
      <c r="G111" s="5"/>
      <c r="H111" s="5"/>
      <c r="I111" s="5"/>
      <c r="J111" s="5"/>
      <c r="M111" s="1"/>
    </row>
    <row r="112" customFormat="false" ht="23.85" hidden="false" customHeight="true" outlineLevel="0" collapsed="false">
      <c r="A112" s="6" t="s">
        <v>1</v>
      </c>
      <c r="B112" s="7" t="s">
        <v>2</v>
      </c>
      <c r="C112" s="8" t="s">
        <v>3</v>
      </c>
      <c r="D112" s="8" t="s">
        <v>4</v>
      </c>
      <c r="E112" s="8" t="s">
        <v>5</v>
      </c>
      <c r="F112" s="8"/>
      <c r="G112" s="8"/>
      <c r="H112" s="8"/>
      <c r="I112" s="8"/>
      <c r="J112" s="8" t="s">
        <v>6</v>
      </c>
      <c r="K112" s="8" t="s">
        <v>7</v>
      </c>
      <c r="L112" s="8"/>
      <c r="M112" s="8"/>
    </row>
    <row r="113" customFormat="false" ht="51" hidden="false" customHeight="false" outlineLevel="0" collapsed="false">
      <c r="A113" s="6"/>
      <c r="B113" s="7"/>
      <c r="C113" s="8"/>
      <c r="D113" s="8"/>
      <c r="E113" s="8" t="s">
        <v>8</v>
      </c>
      <c r="F113" s="8" t="s">
        <v>9</v>
      </c>
      <c r="G113" s="8" t="s">
        <v>10</v>
      </c>
      <c r="H113" s="8" t="s">
        <v>11</v>
      </c>
      <c r="I113" s="8" t="s">
        <v>12</v>
      </c>
      <c r="J113" s="8"/>
      <c r="K113" s="8" t="s">
        <v>13</v>
      </c>
      <c r="L113" s="8" t="s">
        <v>14</v>
      </c>
      <c r="M113" s="8" t="s">
        <v>15</v>
      </c>
    </row>
    <row r="114" customFormat="false" ht="15" hidden="false" customHeight="false" outlineLevel="0" collapsed="false">
      <c r="A114" s="36" t="s">
        <v>115</v>
      </c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</row>
    <row r="115" customFormat="false" ht="25.5" hidden="false" customHeight="false" outlineLevel="0" collapsed="false">
      <c r="A115" s="37" t="n">
        <v>1</v>
      </c>
      <c r="B115" s="25" t="s">
        <v>116</v>
      </c>
      <c r="C115" s="38" t="n">
        <v>14</v>
      </c>
      <c r="D115" s="39" t="n">
        <v>31</v>
      </c>
      <c r="E115" s="40" t="n">
        <f aca="false">SUM([1]січень!E121)</f>
        <v>38.43</v>
      </c>
      <c r="F115" s="40" t="n">
        <f aca="false">SUM([1]січень!F121)</f>
        <v>0</v>
      </c>
      <c r="G115" s="40" t="n">
        <f aca="false">SUM([1]січень!G121)</f>
        <v>462.79</v>
      </c>
      <c r="H115" s="40" t="n">
        <f aca="false">SUM([1]січень!H121)</f>
        <v>0</v>
      </c>
      <c r="I115" s="40" t="n">
        <f aca="false">SUM([1]січень!I121)</f>
        <v>0</v>
      </c>
      <c r="J115" s="41" t="n">
        <f aca="false">K115/D115</f>
        <v>143.062419354839</v>
      </c>
      <c r="K115" s="42" t="n">
        <f aca="false">L115+M115+E115</f>
        <v>4434.935</v>
      </c>
      <c r="L115" s="42" t="n">
        <f aca="false">F115*1163</f>
        <v>0</v>
      </c>
      <c r="M115" s="42" t="n">
        <f aca="false">G115*9.5</f>
        <v>4396.505</v>
      </c>
    </row>
    <row r="116" customFormat="false" ht="25.5" hidden="false" customHeight="false" outlineLevel="0" collapsed="false">
      <c r="A116" s="37" t="n">
        <v>2</v>
      </c>
      <c r="B116" s="25" t="s">
        <v>117</v>
      </c>
      <c r="C116" s="38" t="n">
        <v>20</v>
      </c>
      <c r="D116" s="39" t="n">
        <v>91.3</v>
      </c>
      <c r="E116" s="40" t="n">
        <f aca="false">SUM([1]січень!E122)</f>
        <v>278.52</v>
      </c>
      <c r="F116" s="40" t="n">
        <f aca="false">SUM([1]січень!F122)</f>
        <v>0</v>
      </c>
      <c r="G116" s="40" t="n">
        <f aca="false">SUM([1]січень!G122)</f>
        <v>352.29</v>
      </c>
      <c r="H116" s="40" t="n">
        <f aca="false">SUM([1]січень!H122)</f>
        <v>0</v>
      </c>
      <c r="I116" s="40" t="n">
        <f aca="false">SUM([1]січень!I122)</f>
        <v>0</v>
      </c>
      <c r="J116" s="43" t="n">
        <f aca="false">K116/D116</f>
        <v>39.7072836801753</v>
      </c>
      <c r="K116" s="42" t="n">
        <f aca="false">L116+M116+E116</f>
        <v>3625.275</v>
      </c>
      <c r="L116" s="42" t="n">
        <f aca="false">F116*1163</f>
        <v>0</v>
      </c>
      <c r="M116" s="42" t="n">
        <f aca="false">G116*9.5</f>
        <v>3346.755</v>
      </c>
    </row>
    <row r="117" customFormat="false" ht="25.5" hidden="false" customHeight="false" outlineLevel="0" collapsed="false">
      <c r="A117" s="37" t="n">
        <v>3</v>
      </c>
      <c r="B117" s="25" t="s">
        <v>118</v>
      </c>
      <c r="C117" s="38" t="n">
        <v>700</v>
      </c>
      <c r="D117" s="39" t="n">
        <v>679</v>
      </c>
      <c r="E117" s="40" t="n">
        <f aca="false">SUM([1]січень!E124)</f>
        <v>2150.17</v>
      </c>
      <c r="F117" s="40" t="n">
        <f aca="false">SUM([1]січень!F124)</f>
        <v>0</v>
      </c>
      <c r="G117" s="40" t="n">
        <f aca="false">SUM([1]січень!G124)</f>
        <v>2202.43</v>
      </c>
      <c r="H117" s="40" t="n">
        <f aca="false">SUM([1]січень!H124)</f>
        <v>0</v>
      </c>
      <c r="I117" s="40" t="n">
        <f aca="false">SUM([1]січень!I124)</f>
        <v>0</v>
      </c>
      <c r="J117" s="43" t="n">
        <f aca="false">K117/D117</f>
        <v>33.9812297496318</v>
      </c>
      <c r="K117" s="42" t="n">
        <f aca="false">L117+M117+E117</f>
        <v>23073.255</v>
      </c>
      <c r="L117" s="42" t="n">
        <f aca="false">F117*1163</f>
        <v>0</v>
      </c>
      <c r="M117" s="42" t="n">
        <f aca="false">G117*9.5</f>
        <v>20923.085</v>
      </c>
    </row>
    <row r="118" customFormat="false" ht="25.5" hidden="false" customHeight="false" outlineLevel="0" collapsed="false">
      <c r="A118" s="37" t="n">
        <v>4</v>
      </c>
      <c r="B118" s="25" t="s">
        <v>119</v>
      </c>
      <c r="C118" s="44"/>
      <c r="D118" s="38" t="n">
        <v>537.4</v>
      </c>
      <c r="E118" s="40" t="n">
        <f aca="false">SUM([1]січень!E123)</f>
        <v>1260.17</v>
      </c>
      <c r="F118" s="40" t="n">
        <f aca="false">SUM([1]січень!F123)</f>
        <v>12.48</v>
      </c>
      <c r="G118" s="40" t="n">
        <f aca="false">SUM([1]січень!G123)</f>
        <v>0</v>
      </c>
      <c r="H118" s="40" t="n">
        <f aca="false">SUM([1]січень!H123)</f>
        <v>27.85</v>
      </c>
      <c r="I118" s="40" t="n">
        <f aca="false">SUM([1]січень!I123)</f>
        <v>0</v>
      </c>
      <c r="J118" s="43" t="n">
        <f aca="false">K118/D118</f>
        <v>29.3532005954596</v>
      </c>
      <c r="K118" s="42" t="n">
        <f aca="false">L118+M118+E118</f>
        <v>15774.41</v>
      </c>
      <c r="L118" s="42" t="n">
        <f aca="false">F118*1163</f>
        <v>14514.24</v>
      </c>
      <c r="M118" s="42" t="n">
        <f aca="false">G118*9.5</f>
        <v>0</v>
      </c>
    </row>
    <row r="119" customFormat="false" ht="25.5" hidden="false" customHeight="false" outlineLevel="0" collapsed="false">
      <c r="A119" s="37" t="n">
        <v>5</v>
      </c>
      <c r="B119" s="25" t="s">
        <v>120</v>
      </c>
      <c r="C119" s="38" t="n">
        <v>49</v>
      </c>
      <c r="D119" s="39" t="n">
        <v>675.6</v>
      </c>
      <c r="E119" s="40" t="n">
        <f aca="false">SUM([1]січень!E127)</f>
        <v>5480.15</v>
      </c>
      <c r="F119" s="40" t="n">
        <f aca="false">SUM([1]січень!F127)</f>
        <v>0</v>
      </c>
      <c r="G119" s="40" t="n">
        <f aca="false">SUM([1]січень!G127)</f>
        <v>1173.89</v>
      </c>
      <c r="H119" s="40" t="n">
        <f aca="false">SUM([1]січень!H127)</f>
        <v>45.44</v>
      </c>
      <c r="I119" s="40" t="n">
        <f aca="false">SUM([1]січень!I127)</f>
        <v>0</v>
      </c>
      <c r="J119" s="43" t="n">
        <f aca="false">K119/D119</f>
        <v>24.6182726465364</v>
      </c>
      <c r="K119" s="42" t="n">
        <f aca="false">L119+M119+E119</f>
        <v>16632.105</v>
      </c>
      <c r="L119" s="42" t="n">
        <f aca="false">F119*1163</f>
        <v>0</v>
      </c>
      <c r="M119" s="42" t="n">
        <f aca="false">G119*9.5</f>
        <v>11151.955</v>
      </c>
    </row>
    <row r="120" customFormat="false" ht="15" hidden="false" customHeight="false" outlineLevel="0" collapsed="false">
      <c r="A120" s="37" t="n">
        <v>6</v>
      </c>
      <c r="B120" s="25" t="s">
        <v>121</v>
      </c>
      <c r="C120" s="38" t="n">
        <v>60</v>
      </c>
      <c r="D120" s="39" t="n">
        <v>938</v>
      </c>
      <c r="E120" s="40" t="n">
        <f aca="false">SUM([1]січень!E129)</f>
        <v>2343.99</v>
      </c>
      <c r="F120" s="40" t="n">
        <f aca="false">SUM([1]січень!F129)</f>
        <v>0</v>
      </c>
      <c r="G120" s="40" t="n">
        <f aca="false">SUM([1]січень!G129)</f>
        <v>2169.61</v>
      </c>
      <c r="H120" s="40" t="n">
        <f aca="false">SUM([1]січень!H129)</f>
        <v>32.27</v>
      </c>
      <c r="I120" s="40" t="n">
        <f aca="false">SUM([1]січень!I129)</f>
        <v>0</v>
      </c>
      <c r="J120" s="43" t="n">
        <f aca="false">K120/D120</f>
        <v>24.4725852878465</v>
      </c>
      <c r="K120" s="42" t="n">
        <f aca="false">L120+M120+E120</f>
        <v>22955.285</v>
      </c>
      <c r="L120" s="42" t="n">
        <f aca="false">F120*1163</f>
        <v>0</v>
      </c>
      <c r="M120" s="42" t="n">
        <f aca="false">G120*9.5</f>
        <v>20611.295</v>
      </c>
    </row>
    <row r="121" customFormat="false" ht="25.5" hidden="false" customHeight="false" outlineLevel="0" collapsed="false">
      <c r="A121" s="37" t="n">
        <v>7</v>
      </c>
      <c r="B121" s="25" t="s">
        <v>122</v>
      </c>
      <c r="C121" s="38" t="n">
        <v>200</v>
      </c>
      <c r="D121" s="39" t="n">
        <v>1185.9</v>
      </c>
      <c r="E121" s="40" t="n">
        <f aca="false">SUM([1]січень!E128)</f>
        <v>2026.13</v>
      </c>
      <c r="F121" s="40" t="n">
        <f aca="false">SUM([1]січень!F128)</f>
        <v>0</v>
      </c>
      <c r="G121" s="40" t="n">
        <f aca="false">SUM([1]січень!G128)</f>
        <v>2769.44</v>
      </c>
      <c r="H121" s="40" t="n">
        <f aca="false">SUM([1]січень!H128)</f>
        <v>48.89</v>
      </c>
      <c r="I121" s="40" t="n">
        <f aca="false">SUM([1]січень!I128)</f>
        <v>0</v>
      </c>
      <c r="J121" s="43" t="n">
        <f aca="false">K121/D121</f>
        <v>23.8939286617759</v>
      </c>
      <c r="K121" s="42" t="n">
        <f aca="false">L121+M121+E121</f>
        <v>28335.81</v>
      </c>
      <c r="L121" s="42" t="n">
        <f aca="false">F121*1163</f>
        <v>0</v>
      </c>
      <c r="M121" s="42" t="n">
        <f aca="false">G121*9.5</f>
        <v>26309.68</v>
      </c>
    </row>
    <row r="122" customFormat="false" ht="25.5" hidden="false" customHeight="false" outlineLevel="0" collapsed="false">
      <c r="A122" s="37" t="n">
        <v>8</v>
      </c>
      <c r="B122" s="25" t="s">
        <v>123</v>
      </c>
      <c r="C122" s="38" t="n">
        <v>20</v>
      </c>
      <c r="D122" s="39" t="n">
        <v>552</v>
      </c>
      <c r="E122" s="40" t="n">
        <f aca="false">SUM([1]січень!E130)</f>
        <v>639.09</v>
      </c>
      <c r="F122" s="40" t="n">
        <f aca="false">SUM([1]січень!F130)</f>
        <v>0</v>
      </c>
      <c r="G122" s="40" t="n">
        <f aca="false">SUM([1]січень!G130)</f>
        <v>1320.15</v>
      </c>
      <c r="H122" s="40" t="n">
        <f aca="false">SUM([1]січень!H130)</f>
        <v>0</v>
      </c>
      <c r="I122" s="40" t="n">
        <f aca="false">SUM([1]січень!I130)</f>
        <v>0</v>
      </c>
      <c r="J122" s="43" t="n">
        <f aca="false">K122/D122</f>
        <v>23.8777445652174</v>
      </c>
      <c r="K122" s="42" t="n">
        <f aca="false">L122+M122+E122</f>
        <v>13180.515</v>
      </c>
      <c r="L122" s="42" t="n">
        <f aca="false">F122*1163</f>
        <v>0</v>
      </c>
      <c r="M122" s="42" t="n">
        <f aca="false">G122*9.5</f>
        <v>12541.425</v>
      </c>
    </row>
    <row r="123" customFormat="false" ht="25.5" hidden="false" customHeight="false" outlineLevel="0" collapsed="false">
      <c r="A123" s="37" t="n">
        <v>9</v>
      </c>
      <c r="B123" s="25" t="s">
        <v>124</v>
      </c>
      <c r="C123" s="38" t="n">
        <v>100</v>
      </c>
      <c r="D123" s="38" t="n">
        <v>2559.4</v>
      </c>
      <c r="E123" s="40" t="n">
        <f aca="false">SUM([1]січень!E125)</f>
        <v>11177.16</v>
      </c>
      <c r="F123" s="40" t="n">
        <f aca="false">SUM([1]січень!F125)</f>
        <v>42.46</v>
      </c>
      <c r="G123" s="40" t="n">
        <f aca="false">SUM([1]січень!G125)</f>
        <v>0</v>
      </c>
      <c r="H123" s="40" t="n">
        <f aca="false">SUM([1]січень!H125)</f>
        <v>139.05</v>
      </c>
      <c r="I123" s="40" t="n">
        <f aca="false">SUM([1]січень!I125)</f>
        <v>0</v>
      </c>
      <c r="J123" s="43" t="n">
        <f aca="false">K123/D123</f>
        <v>23.661069000547</v>
      </c>
      <c r="K123" s="42" t="n">
        <f aca="false">L123+M123+E123</f>
        <v>60558.14</v>
      </c>
      <c r="L123" s="42" t="n">
        <f aca="false">F123*1163</f>
        <v>49380.98</v>
      </c>
      <c r="M123" s="42" t="n">
        <f aca="false">G123*9.5</f>
        <v>0</v>
      </c>
    </row>
    <row r="124" customFormat="false" ht="25.5" hidden="false" customHeight="false" outlineLevel="0" collapsed="false">
      <c r="A124" s="37" t="n">
        <v>10</v>
      </c>
      <c r="B124" s="25" t="s">
        <v>125</v>
      </c>
      <c r="C124" s="38" t="n">
        <v>30</v>
      </c>
      <c r="D124" s="39" t="n">
        <v>137.5</v>
      </c>
      <c r="E124" s="40" t="n">
        <f aca="false">SUM([1]січень!E126)</f>
        <v>350.24</v>
      </c>
      <c r="F124" s="40" t="n">
        <f aca="false">SUM([1]січень!F126)</f>
        <v>0</v>
      </c>
      <c r="G124" s="40" t="n">
        <f aca="false">SUM([1]січень!G126)</f>
        <v>278.44</v>
      </c>
      <c r="H124" s="40" t="n">
        <f aca="false">SUM([1]січень!H126)</f>
        <v>0</v>
      </c>
      <c r="I124" s="40" t="n">
        <f aca="false">SUM([1]січень!I126)</f>
        <v>0</v>
      </c>
      <c r="J124" s="43" t="n">
        <f aca="false">K124/D124</f>
        <v>21.7848727272727</v>
      </c>
      <c r="K124" s="42" t="n">
        <f aca="false">L124+M124+E124</f>
        <v>2995.42</v>
      </c>
      <c r="L124" s="42" t="n">
        <f aca="false">F124*1163</f>
        <v>0</v>
      </c>
      <c r="M124" s="42" t="n">
        <f aca="false">G124*9.5</f>
        <v>2645.18</v>
      </c>
    </row>
    <row r="125" customFormat="false" ht="25.5" hidden="false" customHeight="false" outlineLevel="0" collapsed="false">
      <c r="A125" s="37" t="n">
        <v>11</v>
      </c>
      <c r="B125" s="25" t="s">
        <v>126</v>
      </c>
      <c r="C125" s="38" t="n">
        <v>158</v>
      </c>
      <c r="D125" s="39" t="n">
        <v>1599.27</v>
      </c>
      <c r="E125" s="40" t="n">
        <f aca="false">SUM([1]січень!E131)</f>
        <v>7743.54</v>
      </c>
      <c r="F125" s="40" t="n">
        <f aca="false">SUM([1]січень!F131)</f>
        <v>21.3</v>
      </c>
      <c r="G125" s="40" t="n">
        <f aca="false">SUM([1]січень!G131)</f>
        <v>0</v>
      </c>
      <c r="H125" s="40" t="n">
        <f aca="false">SUM([1]січень!H131)</f>
        <v>54.06</v>
      </c>
      <c r="I125" s="40" t="n">
        <f aca="false">SUM([1]січень!I131)</f>
        <v>0</v>
      </c>
      <c r="J125" s="43" t="n">
        <f aca="false">K125/D125</f>
        <v>20.3314262132098</v>
      </c>
      <c r="K125" s="42" t="n">
        <f aca="false">L125+M125+E125</f>
        <v>32515.44</v>
      </c>
      <c r="L125" s="42" t="n">
        <f aca="false">F125*1163</f>
        <v>24771.9</v>
      </c>
      <c r="M125" s="42" t="n">
        <f aca="false">G125*9.5</f>
        <v>0</v>
      </c>
    </row>
    <row r="126" customFormat="false" ht="25.5" hidden="false" customHeight="false" outlineLevel="0" collapsed="false">
      <c r="A126" s="37" t="n">
        <v>12</v>
      </c>
      <c r="B126" s="25" t="s">
        <v>127</v>
      </c>
      <c r="C126" s="38"/>
      <c r="D126" s="39" t="n">
        <v>127.8</v>
      </c>
      <c r="E126" s="40" t="n">
        <f aca="false">SUM([1]січень!E133)</f>
        <v>524.63</v>
      </c>
      <c r="F126" s="40" t="n">
        <f aca="false">SUM([1]січень!F133)</f>
        <v>1.36</v>
      </c>
      <c r="G126" s="40" t="n">
        <f aca="false">SUM([1]січень!G133)</f>
        <v>0</v>
      </c>
      <c r="H126" s="40" t="n">
        <f aca="false">SUM([1]січень!H133)</f>
        <v>4.64</v>
      </c>
      <c r="I126" s="40" t="n">
        <f aca="false">SUM([1]січень!I133)</f>
        <v>0</v>
      </c>
      <c r="J126" s="43" t="n">
        <f aca="false">K126/D126</f>
        <v>16.4812989045383</v>
      </c>
      <c r="K126" s="42" t="n">
        <f aca="false">L126+M126+E126</f>
        <v>2106.31</v>
      </c>
      <c r="L126" s="42" t="n">
        <f aca="false">F126*1163</f>
        <v>1581.68</v>
      </c>
      <c r="M126" s="42" t="n">
        <f aca="false">G126*9.5</f>
        <v>0</v>
      </c>
    </row>
    <row r="127" customFormat="false" ht="25.5" hidden="false" customHeight="false" outlineLevel="0" collapsed="false">
      <c r="A127" s="37" t="n">
        <v>13</v>
      </c>
      <c r="B127" s="25" t="s">
        <v>128</v>
      </c>
      <c r="C127" s="38"/>
      <c r="D127" s="39" t="n">
        <v>1166.8</v>
      </c>
      <c r="E127" s="40" t="n">
        <f aca="false">SUM([1]січень!E137)</f>
        <v>10463.03</v>
      </c>
      <c r="F127" s="40" t="n">
        <f aca="false">SUM([1]січень!F137)</f>
        <v>0</v>
      </c>
      <c r="G127" s="40" t="n">
        <f aca="false">SUM([1]січень!G137)</f>
        <v>0</v>
      </c>
      <c r="H127" s="40" t="n">
        <f aca="false">SUM([1]січень!H137)</f>
        <v>32.99</v>
      </c>
      <c r="I127" s="40" t="n">
        <f aca="false">SUM([1]січень!I137)</f>
        <v>0</v>
      </c>
      <c r="J127" s="43" t="n">
        <f aca="false">K127/D127</f>
        <v>8.96728659581762</v>
      </c>
      <c r="K127" s="42" t="n">
        <f aca="false">L127+M127+E127</f>
        <v>10463.03</v>
      </c>
      <c r="L127" s="42" t="n">
        <f aca="false">F127*1163</f>
        <v>0</v>
      </c>
      <c r="M127" s="42" t="n">
        <f aca="false">G127*9.5</f>
        <v>0</v>
      </c>
    </row>
    <row r="128" customFormat="false" ht="15" hidden="false" customHeight="false" outlineLevel="0" collapsed="false">
      <c r="A128" s="37" t="n">
        <v>14</v>
      </c>
      <c r="B128" s="25" t="s">
        <v>129</v>
      </c>
      <c r="C128" s="45"/>
      <c r="D128" s="46" t="n">
        <v>606.3</v>
      </c>
      <c r="E128" s="40" t="n">
        <f aca="false">SUM([1]січень!E134)</f>
        <v>4897.79</v>
      </c>
      <c r="F128" s="40" t="n">
        <f aca="false">SUM([1]січень!F134)</f>
        <v>0</v>
      </c>
      <c r="G128" s="40" t="n">
        <f aca="false">SUM([1]січень!G134)</f>
        <v>0</v>
      </c>
      <c r="H128" s="40" t="n">
        <f aca="false">SUM([1]січень!H134)</f>
        <v>17.12</v>
      </c>
      <c r="I128" s="40" t="n">
        <f aca="false">SUM([1]січень!I134)</f>
        <v>0</v>
      </c>
      <c r="J128" s="43" t="n">
        <f aca="false">K128/D128</f>
        <v>8.07816262576282</v>
      </c>
      <c r="K128" s="42" t="n">
        <f aca="false">L128+M128+E128</f>
        <v>4897.79</v>
      </c>
      <c r="L128" s="42" t="n">
        <f aca="false">F128*1163</f>
        <v>0</v>
      </c>
      <c r="M128" s="42" t="n">
        <f aca="false">G128*9.5</f>
        <v>0</v>
      </c>
    </row>
    <row r="129" customFormat="false" ht="15" hidden="false" customHeight="false" outlineLevel="0" collapsed="false">
      <c r="A129" s="37" t="n">
        <v>15</v>
      </c>
      <c r="B129" s="25" t="s">
        <v>130</v>
      </c>
      <c r="C129" s="38" t="n">
        <v>1060</v>
      </c>
      <c r="D129" s="39" t="n">
        <v>1559.27</v>
      </c>
      <c r="E129" s="40" t="n">
        <f aca="false">SUM([1]січень!E132)</f>
        <v>1389.32</v>
      </c>
      <c r="F129" s="40" t="n">
        <f aca="false">SUM([1]січень!F132)</f>
        <v>0</v>
      </c>
      <c r="G129" s="40" t="n">
        <f aca="false">SUM([1]січень!G132)</f>
        <v>1151.02</v>
      </c>
      <c r="H129" s="40" t="n">
        <f aca="false">SUM([1]січень!H132)</f>
        <v>23.96</v>
      </c>
      <c r="I129" s="40" t="n">
        <f aca="false">SUM([1]січень!I132)</f>
        <v>0</v>
      </c>
      <c r="J129" s="43" t="n">
        <f aca="false">K129/D129</f>
        <v>7.90370493884959</v>
      </c>
      <c r="K129" s="42" t="n">
        <f aca="false">L129+M129+E129</f>
        <v>12324.01</v>
      </c>
      <c r="L129" s="42" t="n">
        <f aca="false">F129*1163</f>
        <v>0</v>
      </c>
      <c r="M129" s="42" t="n">
        <f aca="false">G129*9.5</f>
        <v>10934.69</v>
      </c>
    </row>
    <row r="130" customFormat="false" ht="25.5" hidden="false" customHeight="false" outlineLevel="0" collapsed="false">
      <c r="A130" s="37" t="n">
        <v>16</v>
      </c>
      <c r="B130" s="27" t="s">
        <v>131</v>
      </c>
      <c r="C130" s="38"/>
      <c r="D130" s="39" t="n">
        <v>270.2</v>
      </c>
      <c r="E130" s="40" t="n">
        <f aca="false">SUM([1]січень!E138)</f>
        <v>140.04</v>
      </c>
      <c r="F130" s="40" t="n">
        <f aca="false">SUM([1]січень!F138)</f>
        <v>0.56</v>
      </c>
      <c r="G130" s="40" t="n">
        <f aca="false">SUM([1]січень!G138)</f>
        <v>0</v>
      </c>
      <c r="H130" s="40" t="n">
        <f aca="false">SUM([1]січень!H138)</f>
        <v>5</v>
      </c>
      <c r="I130" s="40" t="n">
        <f aca="false">SUM([1]січень!I138)</f>
        <v>0</v>
      </c>
      <c r="J130" s="43" t="n">
        <f aca="false">K130/D130</f>
        <v>2.92864544781643</v>
      </c>
      <c r="K130" s="42" t="n">
        <f aca="false">L130+M130+E130</f>
        <v>791.32</v>
      </c>
      <c r="L130" s="42" t="n">
        <f aca="false">F130*1163</f>
        <v>651.28</v>
      </c>
      <c r="M130" s="42" t="n">
        <f aca="false">G130*9.5</f>
        <v>0</v>
      </c>
    </row>
    <row r="131" customFormat="false" ht="25.5" hidden="false" customHeight="false" outlineLevel="0" collapsed="false">
      <c r="A131" s="37" t="n">
        <v>17</v>
      </c>
      <c r="B131" s="25" t="s">
        <v>132</v>
      </c>
      <c r="C131" s="38" t="n">
        <v>30</v>
      </c>
      <c r="D131" s="39" t="n">
        <v>350</v>
      </c>
      <c r="E131" s="40" t="n">
        <f aca="false">SUM([1]січень!E136)</f>
        <v>484.08</v>
      </c>
      <c r="F131" s="40" t="n">
        <f aca="false">SUM([1]січень!F136)</f>
        <v>0</v>
      </c>
      <c r="G131" s="40" t="n">
        <f aca="false">SUM([1]січень!G136)</f>
        <v>34.01</v>
      </c>
      <c r="H131" s="40" t="n">
        <f aca="false">SUM([1]січень!H136)</f>
        <v>0</v>
      </c>
      <c r="I131" s="40" t="n">
        <f aca="false">SUM([1]січень!I136)</f>
        <v>0</v>
      </c>
      <c r="J131" s="43" t="n">
        <f aca="false">K131/D131</f>
        <v>2.30621428571429</v>
      </c>
      <c r="K131" s="42" t="n">
        <f aca="false">L131+M131+E131</f>
        <v>807.175</v>
      </c>
      <c r="L131" s="42" t="n">
        <f aca="false">F131*1163</f>
        <v>0</v>
      </c>
      <c r="M131" s="42" t="n">
        <f aca="false">G131*9.5</f>
        <v>323.095</v>
      </c>
    </row>
    <row r="132" customFormat="false" ht="15" hidden="false" customHeight="false" outlineLevel="0" collapsed="false">
      <c r="A132" s="37" t="n">
        <v>18</v>
      </c>
      <c r="B132" s="25" t="s">
        <v>133</v>
      </c>
      <c r="C132" s="38" t="n">
        <v>10</v>
      </c>
      <c r="D132" s="38" t="n">
        <v>712.92</v>
      </c>
      <c r="E132" s="40" t="n">
        <f aca="false">SUM([1]січень!E135)</f>
        <v>1098.2</v>
      </c>
      <c r="F132" s="40" t="n">
        <f aca="false">SUM([1]січень!F135)</f>
        <v>0</v>
      </c>
      <c r="G132" s="40" t="n">
        <f aca="false">SUM([1]січень!G135)</f>
        <v>0</v>
      </c>
      <c r="H132" s="40" t="n">
        <f aca="false">SUM([1]січень!H135)</f>
        <v>32.85</v>
      </c>
      <c r="I132" s="40" t="n">
        <f aca="false">SUM([1]січень!I135)</f>
        <v>0</v>
      </c>
      <c r="J132" s="43" t="n">
        <f aca="false">K132/D132</f>
        <v>1.54042529316052</v>
      </c>
      <c r="K132" s="42" t="n">
        <f aca="false">L132+M132+E132</f>
        <v>1098.2</v>
      </c>
      <c r="L132" s="42" t="n">
        <f aca="false">F132*1163</f>
        <v>0</v>
      </c>
      <c r="M132" s="42" t="n">
        <f aca="false">G132*9.5</f>
        <v>0</v>
      </c>
    </row>
    <row r="133" customFormat="false" ht="15" hidden="false" customHeight="false" outlineLevel="0" collapsed="false">
      <c r="A133" s="47"/>
      <c r="B133" s="7" t="s">
        <v>66</v>
      </c>
      <c r="C133" s="48" t="n">
        <f aca="false">SUM(C115:C132)</f>
        <v>2451</v>
      </c>
      <c r="D133" s="48" t="n">
        <f aca="false">SUM(D115:D132)</f>
        <v>13779.66</v>
      </c>
      <c r="E133" s="48" t="n">
        <f aca="false">SUM(E115:E132)</f>
        <v>52484.68</v>
      </c>
      <c r="F133" s="48" t="n">
        <f aca="false">SUM(F115:F132)</f>
        <v>78.16</v>
      </c>
      <c r="G133" s="48" t="n">
        <f aca="false">SUM(G115:G132)</f>
        <v>11914.07</v>
      </c>
      <c r="H133" s="48" t="n">
        <f aca="false">SUM(H115:H132)</f>
        <v>464.12</v>
      </c>
      <c r="I133" s="49"/>
      <c r="J133" s="50"/>
      <c r="K133" s="51"/>
      <c r="L133" s="51"/>
      <c r="M133" s="52"/>
    </row>
    <row r="134" customFormat="false" ht="15" hidden="false" customHeight="false" outlineLevel="0" collapsed="false">
      <c r="A134" s="47"/>
      <c r="B134" s="7" t="s">
        <v>67</v>
      </c>
      <c r="C134" s="48"/>
      <c r="D134" s="48"/>
      <c r="E134" s="48"/>
      <c r="F134" s="48"/>
      <c r="G134" s="48"/>
      <c r="H134" s="48"/>
      <c r="I134" s="52"/>
      <c r="J134" s="53" t="n">
        <f aca="false">SUM(J115:J132)/18</f>
        <v>25.3860983652317</v>
      </c>
      <c r="K134" s="52"/>
      <c r="L134" s="52"/>
      <c r="M134" s="52"/>
    </row>
    <row r="135" customFormat="false" ht="15" hidden="false" customHeight="false" outlineLevel="0" collapsed="false">
      <c r="E135" s="5"/>
      <c r="F135" s="5"/>
      <c r="G135" s="5"/>
      <c r="H135" s="5"/>
      <c r="I135" s="5"/>
      <c r="J135" s="5"/>
      <c r="M135" s="1"/>
    </row>
    <row r="136" customFormat="false" ht="15" hidden="false" customHeight="false" outlineLevel="0" collapsed="false">
      <c r="E136" s="5"/>
      <c r="F136" s="5"/>
      <c r="G136" s="5"/>
      <c r="H136" s="5"/>
      <c r="I136" s="5"/>
      <c r="J136" s="5"/>
      <c r="M136" s="1"/>
    </row>
    <row r="137" customFormat="false" ht="23.85" hidden="false" customHeight="true" outlineLevel="0" collapsed="false">
      <c r="A137" s="6" t="s">
        <v>1</v>
      </c>
      <c r="B137" s="7" t="s">
        <v>2</v>
      </c>
      <c r="C137" s="8" t="s">
        <v>3</v>
      </c>
      <c r="D137" s="8" t="s">
        <v>4</v>
      </c>
      <c r="E137" s="8" t="s">
        <v>5</v>
      </c>
      <c r="F137" s="8"/>
      <c r="G137" s="8"/>
      <c r="H137" s="8"/>
      <c r="I137" s="8"/>
      <c r="J137" s="8" t="s">
        <v>6</v>
      </c>
      <c r="K137" s="8" t="s">
        <v>7</v>
      </c>
      <c r="L137" s="8"/>
      <c r="M137" s="8"/>
    </row>
    <row r="138" customFormat="false" ht="51" hidden="false" customHeight="false" outlineLevel="0" collapsed="false">
      <c r="A138" s="6"/>
      <c r="B138" s="7"/>
      <c r="C138" s="8"/>
      <c r="D138" s="8"/>
      <c r="E138" s="8" t="s">
        <v>8</v>
      </c>
      <c r="F138" s="8" t="s">
        <v>9</v>
      </c>
      <c r="G138" s="8" t="s">
        <v>10</v>
      </c>
      <c r="H138" s="8" t="s">
        <v>11</v>
      </c>
      <c r="I138" s="8" t="s">
        <v>12</v>
      </c>
      <c r="J138" s="8"/>
      <c r="K138" s="8" t="s">
        <v>13</v>
      </c>
      <c r="L138" s="8" t="s">
        <v>14</v>
      </c>
      <c r="M138" s="8" t="s">
        <v>15</v>
      </c>
    </row>
    <row r="139" customFormat="false" ht="15" hidden="false" customHeight="false" outlineLevel="0" collapsed="false">
      <c r="A139" s="36" t="s">
        <v>134</v>
      </c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</row>
    <row r="140" customFormat="false" ht="38.25" hidden="false" customHeight="false" outlineLevel="0" collapsed="false">
      <c r="A140" s="54" t="n">
        <v>1</v>
      </c>
      <c r="B140" s="55" t="s">
        <v>135</v>
      </c>
      <c r="C140" s="56" t="n">
        <v>756</v>
      </c>
      <c r="D140" s="56" t="n">
        <v>8204.3</v>
      </c>
      <c r="E140" s="40" t="n">
        <f aca="false">SUM([1]січень!E146)</f>
        <v>8006.61</v>
      </c>
      <c r="F140" s="40" t="n">
        <f aca="false">SUM([1]січень!F146)</f>
        <v>483.71</v>
      </c>
      <c r="G140" s="40" t="n">
        <f aca="false">SUM([1]січень!G146)</f>
        <v>0</v>
      </c>
      <c r="H140" s="40" t="n">
        <f aca="false">SUM([1]січень!H146)</f>
        <v>225.28</v>
      </c>
      <c r="I140" s="40" t="n">
        <f aca="false">SUM([1]січень!I146)</f>
        <v>0</v>
      </c>
      <c r="J140" s="57" t="n">
        <f aca="false">K140/D140</f>
        <v>69.5441829284643</v>
      </c>
      <c r="K140" s="58" t="n">
        <f aca="false">L140+M140+E140</f>
        <v>570561.34</v>
      </c>
      <c r="L140" s="58" t="n">
        <f aca="false">F140*1163</f>
        <v>562554.73</v>
      </c>
      <c r="M140" s="58" t="n">
        <f aca="false">G140*9.5</f>
        <v>0</v>
      </c>
    </row>
    <row r="141" customFormat="false" ht="38.25" hidden="false" customHeight="false" outlineLevel="0" collapsed="false">
      <c r="A141" s="54" t="n">
        <v>2</v>
      </c>
      <c r="B141" s="11" t="s">
        <v>136</v>
      </c>
      <c r="C141" s="56" t="n">
        <v>761</v>
      </c>
      <c r="D141" s="56" t="n">
        <v>2161.7</v>
      </c>
      <c r="E141" s="40" t="n">
        <f aca="false">SUM([1]січень!E151)</f>
        <v>3893.32</v>
      </c>
      <c r="F141" s="40" t="n">
        <f aca="false">SUM([1]січень!F151)</f>
        <v>84.35</v>
      </c>
      <c r="G141" s="40" t="n">
        <f aca="false">SUM([1]січень!G151)</f>
        <v>0</v>
      </c>
      <c r="H141" s="40" t="n">
        <f aca="false">SUM([1]січень!H151)</f>
        <v>95.51</v>
      </c>
      <c r="I141" s="40" t="n">
        <f aca="false">SUM([1]січень!I151)</f>
        <v>4.62</v>
      </c>
      <c r="J141" s="57" t="n">
        <f aca="false">K141/D141</f>
        <v>47.181556182634</v>
      </c>
      <c r="K141" s="58" t="n">
        <f aca="false">L141+M141+E141</f>
        <v>101992.37</v>
      </c>
      <c r="L141" s="58" t="n">
        <f aca="false">F141*1163</f>
        <v>98099.05</v>
      </c>
      <c r="M141" s="58" t="n">
        <f aca="false">G141*9.5</f>
        <v>0</v>
      </c>
    </row>
    <row r="142" customFormat="false" ht="25.5" hidden="false" customHeight="false" outlineLevel="0" collapsed="false">
      <c r="A142" s="54" t="n">
        <v>3</v>
      </c>
      <c r="B142" s="55" t="s">
        <v>137</v>
      </c>
      <c r="C142" s="56" t="n">
        <v>50</v>
      </c>
      <c r="D142" s="56" t="n">
        <v>459.1</v>
      </c>
      <c r="E142" s="40" t="n">
        <f aca="false">SUM([1]січень!E148)</f>
        <v>649</v>
      </c>
      <c r="F142" s="40" t="n">
        <f aca="false">SUM([1]січень!F148)</f>
        <v>0</v>
      </c>
      <c r="G142" s="40" t="n">
        <f aca="false">SUM([1]січень!G148)</f>
        <v>1851.05</v>
      </c>
      <c r="H142" s="40" t="n">
        <f aca="false">SUM([1]січень!H148)</f>
        <v>0</v>
      </c>
      <c r="I142" s="40" t="n">
        <f aca="false">SUM([1]січень!I148)</f>
        <v>0</v>
      </c>
      <c r="J142" s="57" t="n">
        <f aca="false">K142/D142</f>
        <v>39.7167828359834</v>
      </c>
      <c r="K142" s="58" t="n">
        <f aca="false">L142+M142+E142</f>
        <v>18233.975</v>
      </c>
      <c r="L142" s="58" t="n">
        <f aca="false">F142*1163</f>
        <v>0</v>
      </c>
      <c r="M142" s="58" t="n">
        <f aca="false">G142*9.5</f>
        <v>17584.975</v>
      </c>
    </row>
    <row r="143" customFormat="false" ht="25.5" hidden="false" customHeight="false" outlineLevel="0" collapsed="false">
      <c r="A143" s="54" t="n">
        <v>4</v>
      </c>
      <c r="B143" s="11" t="s">
        <v>138</v>
      </c>
      <c r="C143" s="56" t="n">
        <v>40</v>
      </c>
      <c r="D143" s="56" t="n">
        <v>193</v>
      </c>
      <c r="E143" s="40" t="n">
        <f aca="false">SUM([1]січень!E149)</f>
        <v>525.36</v>
      </c>
      <c r="F143" s="40" t="n">
        <f aca="false">SUM([1]січень!F149)</f>
        <v>0</v>
      </c>
      <c r="G143" s="40" t="n">
        <f aca="false">SUM([1]січень!G149)</f>
        <v>579.12</v>
      </c>
      <c r="H143" s="40" t="n">
        <f aca="false">SUM([1]січень!H149)</f>
        <v>2.62</v>
      </c>
      <c r="I143" s="40" t="n">
        <f aca="false">SUM([1]січень!I149)</f>
        <v>0</v>
      </c>
      <c r="J143" s="57" t="n">
        <f aca="false">K143/D143</f>
        <v>31.2279792746114</v>
      </c>
      <c r="K143" s="58" t="n">
        <f aca="false">L143+M143+E143</f>
        <v>6027</v>
      </c>
      <c r="L143" s="58" t="n">
        <f aca="false">F143*1163</f>
        <v>0</v>
      </c>
      <c r="M143" s="58" t="n">
        <f aca="false">G143*9.5</f>
        <v>5501.64</v>
      </c>
    </row>
    <row r="144" customFormat="false" ht="38.25" hidden="false" customHeight="false" outlineLevel="0" collapsed="false">
      <c r="A144" s="54" t="n">
        <v>5</v>
      </c>
      <c r="B144" s="55" t="s">
        <v>139</v>
      </c>
      <c r="C144" s="56" t="n">
        <v>1995</v>
      </c>
      <c r="D144" s="56" t="n">
        <v>20329.4</v>
      </c>
      <c r="E144" s="40" t="n">
        <f aca="false">SUM([1]січень!E153)</f>
        <v>37629.69</v>
      </c>
      <c r="F144" s="40" t="n">
        <f aca="false">SUM([1]січень!F153)</f>
        <v>434.63</v>
      </c>
      <c r="G144" s="40" t="n">
        <f aca="false">SUM([1]січень!G153)</f>
        <v>0</v>
      </c>
      <c r="H144" s="40" t="n">
        <f aca="false">SUM([1]січень!H153)</f>
        <v>4281.67</v>
      </c>
      <c r="I144" s="40" t="n">
        <f aca="false">SUM([1]січень!I153)</f>
        <v>0</v>
      </c>
      <c r="J144" s="57" t="n">
        <f aca="false">K144/D144</f>
        <v>26.7152193375112</v>
      </c>
      <c r="K144" s="58" t="n">
        <f aca="false">L144+M144+E144</f>
        <v>543104.38</v>
      </c>
      <c r="L144" s="58" t="n">
        <f aca="false">F144*1163</f>
        <v>505474.69</v>
      </c>
      <c r="M144" s="58" t="n">
        <f aca="false">G144*9.5</f>
        <v>0</v>
      </c>
    </row>
    <row r="145" customFormat="false" ht="51" hidden="false" customHeight="false" outlineLevel="0" collapsed="false">
      <c r="A145" s="54" t="n">
        <v>6</v>
      </c>
      <c r="B145" s="55" t="s">
        <v>140</v>
      </c>
      <c r="C145" s="56" t="n">
        <v>1031</v>
      </c>
      <c r="D145" s="56" t="n">
        <v>4949.65</v>
      </c>
      <c r="E145" s="40" t="n">
        <f aca="false">SUM([1]січень!E154)</f>
        <v>13808.16</v>
      </c>
      <c r="F145" s="40" t="n">
        <f aca="false">SUM([1]січень!F154)</f>
        <v>101.09</v>
      </c>
      <c r="G145" s="40" t="n">
        <f aca="false">SUM([1]січень!G154)</f>
        <v>0</v>
      </c>
      <c r="H145" s="40" t="n">
        <f aca="false">SUM([1]січень!H154)</f>
        <v>232.45</v>
      </c>
      <c r="I145" s="40" t="n">
        <f aca="false">SUM([1]січень!I154)</f>
        <v>0</v>
      </c>
      <c r="J145" s="57" t="n">
        <f aca="false">K145/D145</f>
        <v>26.5424484559514</v>
      </c>
      <c r="K145" s="58" t="n">
        <f aca="false">L145+M145+E145</f>
        <v>131375.83</v>
      </c>
      <c r="L145" s="58" t="n">
        <f aca="false">F145*1163</f>
        <v>117567.67</v>
      </c>
      <c r="M145" s="58" t="n">
        <f aca="false">G145*9.5</f>
        <v>0</v>
      </c>
    </row>
    <row r="146" customFormat="false" ht="38.25" hidden="false" customHeight="false" outlineLevel="0" collapsed="false">
      <c r="A146" s="54" t="n">
        <v>7</v>
      </c>
      <c r="B146" s="11" t="s">
        <v>141</v>
      </c>
      <c r="C146" s="59" t="n">
        <v>135</v>
      </c>
      <c r="D146" s="56" t="n">
        <v>823</v>
      </c>
      <c r="E146" s="40" t="n">
        <f aca="false">SUM([1]січень!E150)</f>
        <v>3502.34</v>
      </c>
      <c r="F146" s="40" t="n">
        <f aca="false">SUM([1]січень!F150)</f>
        <v>14.79</v>
      </c>
      <c r="G146" s="40" t="n">
        <f aca="false">SUM([1]січень!G150)</f>
        <v>0</v>
      </c>
      <c r="H146" s="40" t="n">
        <f aca="false">SUM([1]січень!H150)</f>
        <v>27.34</v>
      </c>
      <c r="I146" s="40" t="n">
        <f aca="false">SUM([1]січень!I150)</f>
        <v>8.62</v>
      </c>
      <c r="J146" s="57" t="n">
        <f aca="false">K146/D146</f>
        <v>25.1556622114216</v>
      </c>
      <c r="K146" s="58" t="n">
        <f aca="false">L146+M146+E146</f>
        <v>20703.11</v>
      </c>
      <c r="L146" s="58" t="n">
        <f aca="false">F146*1163</f>
        <v>17200.77</v>
      </c>
      <c r="M146" s="58" t="n">
        <f aca="false">G146*9.5</f>
        <v>0</v>
      </c>
    </row>
    <row r="147" customFormat="false" ht="25.5" hidden="false" customHeight="false" outlineLevel="0" collapsed="false">
      <c r="A147" s="54" t="n">
        <v>8</v>
      </c>
      <c r="B147" s="55" t="s">
        <v>142</v>
      </c>
      <c r="C147" s="56" t="n">
        <v>125</v>
      </c>
      <c r="D147" s="56" t="n">
        <v>616.3</v>
      </c>
      <c r="E147" s="40" t="n">
        <f aca="false">SUM([1]січень!E152)</f>
        <v>1692.01</v>
      </c>
      <c r="F147" s="40" t="n">
        <f aca="false">SUM([1]січень!F152)</f>
        <v>11.35</v>
      </c>
      <c r="G147" s="40" t="n">
        <f aca="false">SUM([1]січень!G152)</f>
        <v>0</v>
      </c>
      <c r="H147" s="40" t="n">
        <f aca="false">SUM([1]січень!H152)</f>
        <v>18.35</v>
      </c>
      <c r="I147" s="40" t="n">
        <f aca="false">SUM([1]січень!I152)</f>
        <v>0</v>
      </c>
      <c r="J147" s="57" t="n">
        <f aca="false">K147/D147</f>
        <v>24.1636540645789</v>
      </c>
      <c r="K147" s="58" t="n">
        <f aca="false">L147+M147+E147</f>
        <v>14892.06</v>
      </c>
      <c r="L147" s="58" t="n">
        <f aca="false">F147*1163</f>
        <v>13200.05</v>
      </c>
      <c r="M147" s="58" t="n">
        <f aca="false">G147*9.5</f>
        <v>0</v>
      </c>
    </row>
    <row r="148" customFormat="false" ht="25.5" hidden="false" customHeight="false" outlineLevel="0" collapsed="false">
      <c r="A148" s="54" t="n">
        <v>9</v>
      </c>
      <c r="B148" s="55" t="s">
        <v>143</v>
      </c>
      <c r="C148" s="56" t="n">
        <v>810</v>
      </c>
      <c r="D148" s="56" t="n">
        <v>11225.1</v>
      </c>
      <c r="E148" s="40" t="n">
        <f aca="false">SUM([1]січень!E147)</f>
        <v>25200.98</v>
      </c>
      <c r="F148" s="40" t="n">
        <f aca="false">SUM([1]січень!F147)</f>
        <v>198.69</v>
      </c>
      <c r="G148" s="40" t="n">
        <f aca="false">SUM([1]січень!G147)</f>
        <v>491.49</v>
      </c>
      <c r="H148" s="40" t="n">
        <f aca="false">SUM([1]січень!H147)</f>
        <v>825.28</v>
      </c>
      <c r="I148" s="40" t="n">
        <f aca="false">SUM([1]січень!I147)</f>
        <v>0</v>
      </c>
      <c r="J148" s="57" t="n">
        <f aca="false">K148/D148</f>
        <v>23.2467064881382</v>
      </c>
      <c r="K148" s="58" t="n">
        <f aca="false">L148+M148+E148</f>
        <v>260946.605</v>
      </c>
      <c r="L148" s="58" t="n">
        <f aca="false">F148*1163</f>
        <v>231076.47</v>
      </c>
      <c r="M148" s="58" t="n">
        <f aca="false">G148*9.5</f>
        <v>4669.155</v>
      </c>
    </row>
    <row r="149" customFormat="false" ht="25.5" hidden="false" customHeight="false" outlineLevel="0" collapsed="false">
      <c r="A149" s="54" t="n">
        <v>10</v>
      </c>
      <c r="B149" s="55" t="s">
        <v>144</v>
      </c>
      <c r="C149" s="56" t="n">
        <v>1125</v>
      </c>
      <c r="D149" s="56" t="n">
        <v>9098.4</v>
      </c>
      <c r="E149" s="40" t="n">
        <f aca="false">SUM([1]січень!E155)</f>
        <v>5784.28</v>
      </c>
      <c r="F149" s="40" t="n">
        <f aca="false">SUM([1]січень!F155)</f>
        <v>108.4</v>
      </c>
      <c r="G149" s="40" t="n">
        <f aca="false">SUM([1]січень!G155)</f>
        <v>0</v>
      </c>
      <c r="H149" s="40" t="n">
        <f aca="false">SUM([1]січень!H155)</f>
        <v>477.97</v>
      </c>
      <c r="I149" s="40" t="n">
        <f aca="false">SUM([1]січень!I155)</f>
        <v>12.91</v>
      </c>
      <c r="J149" s="57" t="n">
        <f aca="false">K149/D149</f>
        <v>14.4919414402532</v>
      </c>
      <c r="K149" s="58" t="n">
        <f aca="false">L149+M149+E149</f>
        <v>131853.48</v>
      </c>
      <c r="L149" s="58" t="n">
        <f aca="false">F149*1163</f>
        <v>126069.2</v>
      </c>
      <c r="M149" s="58" t="n">
        <f aca="false">G149*9.5</f>
        <v>0</v>
      </c>
    </row>
    <row r="150" customFormat="false" ht="38.25" hidden="false" customHeight="false" outlineLevel="0" collapsed="false">
      <c r="A150" s="54" t="n">
        <v>11</v>
      </c>
      <c r="B150" s="55" t="s">
        <v>145</v>
      </c>
      <c r="C150" s="56" t="n">
        <v>910</v>
      </c>
      <c r="D150" s="56" t="n">
        <v>2539.5</v>
      </c>
      <c r="E150" s="40" t="n">
        <f aca="false">SUM([1]січень!E156)</f>
        <v>9500.39</v>
      </c>
      <c r="F150" s="40" t="n">
        <f aca="false">SUM([1]січень!F156)</f>
        <v>13.65</v>
      </c>
      <c r="G150" s="40" t="n">
        <f aca="false">SUM([1]січень!G156)</f>
        <v>5.76</v>
      </c>
      <c r="H150" s="40" t="n">
        <f aca="false">SUM([1]січень!H156)</f>
        <v>158.61</v>
      </c>
      <c r="I150" s="40" t="n">
        <f aca="false">SUM([1]січень!I156)</f>
        <v>42.5</v>
      </c>
      <c r="J150" s="57" t="n">
        <f aca="false">K150/D150</f>
        <v>10.0138058672967</v>
      </c>
      <c r="K150" s="58" t="n">
        <f aca="false">L150+M150+E150</f>
        <v>25430.06</v>
      </c>
      <c r="L150" s="58" t="n">
        <f aca="false">F150*1163</f>
        <v>15874.95</v>
      </c>
      <c r="M150" s="58" t="n">
        <f aca="false">G150*9.5</f>
        <v>54.72</v>
      </c>
    </row>
    <row r="151" customFormat="false" ht="25.5" hidden="false" customHeight="false" outlineLevel="0" collapsed="false">
      <c r="A151" s="54" t="n">
        <v>12</v>
      </c>
      <c r="B151" s="55" t="s">
        <v>146</v>
      </c>
      <c r="C151" s="56" t="n">
        <v>50</v>
      </c>
      <c r="D151" s="56" t="n">
        <v>204.2</v>
      </c>
      <c r="E151" s="40" t="n">
        <f aca="false">SUM([1]січень!E158)</f>
        <v>843.52</v>
      </c>
      <c r="F151" s="40" t="n">
        <f aca="false">SUM([1]січень!F158)</f>
        <v>0</v>
      </c>
      <c r="G151" s="40" t="n">
        <f aca="false">SUM([1]січень!G158)</f>
        <v>0</v>
      </c>
      <c r="H151" s="40" t="n">
        <f aca="false">SUM([1]січень!H158)</f>
        <v>5.74</v>
      </c>
      <c r="I151" s="40" t="n">
        <f aca="false">SUM([1]січень!I158)</f>
        <v>0</v>
      </c>
      <c r="J151" s="57" t="n">
        <f aca="false">K151/D151</f>
        <v>4.13085210577865</v>
      </c>
      <c r="K151" s="58" t="n">
        <f aca="false">L151+M151+E151</f>
        <v>843.52</v>
      </c>
      <c r="L151" s="58" t="n">
        <f aca="false">F151*1163</f>
        <v>0</v>
      </c>
      <c r="M151" s="58" t="n">
        <f aca="false">G151*9.5</f>
        <v>0</v>
      </c>
    </row>
    <row r="152" customFormat="false" ht="25.5" hidden="false" customHeight="false" outlineLevel="0" collapsed="false">
      <c r="A152" s="54" t="n">
        <v>13</v>
      </c>
      <c r="B152" s="55" t="s">
        <v>147</v>
      </c>
      <c r="C152" s="56" t="n">
        <v>130</v>
      </c>
      <c r="D152" s="56" t="n">
        <v>2840.4</v>
      </c>
      <c r="E152" s="40" t="n">
        <f aca="false">SUM([1]січень!E157)</f>
        <v>10827.13</v>
      </c>
      <c r="F152" s="40" t="n">
        <f aca="false">SUM([1]січень!F157)</f>
        <v>0</v>
      </c>
      <c r="G152" s="40" t="n">
        <f aca="false">SUM([1]січень!G157)</f>
        <v>0</v>
      </c>
      <c r="H152" s="40" t="n">
        <f aca="false">SUM([1]січень!H157)</f>
        <v>178.58</v>
      </c>
      <c r="I152" s="40" t="n">
        <f aca="false">SUM([1]січень!I157)</f>
        <v>0</v>
      </c>
      <c r="J152" s="57" t="n">
        <f aca="false">K152/D152</f>
        <v>3.81183284044501</v>
      </c>
      <c r="K152" s="58" t="n">
        <f aca="false">L152+M152+E152</f>
        <v>10827.13</v>
      </c>
      <c r="L152" s="58" t="n">
        <f aca="false">F152*1163</f>
        <v>0</v>
      </c>
      <c r="M152" s="58" t="n">
        <f aca="false">G152*9.5</f>
        <v>0</v>
      </c>
    </row>
    <row r="153" customFormat="false" ht="15" hidden="false" customHeight="false" outlineLevel="0" collapsed="false">
      <c r="A153" s="47"/>
      <c r="B153" s="60" t="s">
        <v>66</v>
      </c>
      <c r="C153" s="61" t="n">
        <f aca="false">SUM(C140:C152)</f>
        <v>7918</v>
      </c>
      <c r="D153" s="61" t="n">
        <f aca="false">SUM(D140:D152)</f>
        <v>63644.05</v>
      </c>
      <c r="E153" s="62" t="n">
        <f aca="false">SUM(E140:E152)</f>
        <v>121862.79</v>
      </c>
      <c r="F153" s="62" t="n">
        <f aca="false">SUM(F140:F152)</f>
        <v>1450.66</v>
      </c>
      <c r="G153" s="62" t="n">
        <f aca="false">SUM(G140:G152)</f>
        <v>2927.42</v>
      </c>
      <c r="H153" s="62" t="n">
        <f aca="false">SUM(H140:H152)</f>
        <v>6529.4</v>
      </c>
      <c r="I153" s="63" t="n">
        <f aca="false">SUM(I140:I152)</f>
        <v>68.65</v>
      </c>
      <c r="J153" s="64"/>
      <c r="K153" s="65"/>
      <c r="L153" s="65"/>
      <c r="M153" s="65"/>
    </row>
    <row r="154" customFormat="false" ht="15" hidden="false" customHeight="false" outlineLevel="0" collapsed="false">
      <c r="A154" s="47"/>
      <c r="B154" s="60" t="s">
        <v>67</v>
      </c>
      <c r="C154" s="61"/>
      <c r="D154" s="61"/>
      <c r="E154" s="61"/>
      <c r="F154" s="61"/>
      <c r="G154" s="61"/>
      <c r="H154" s="61"/>
      <c r="I154" s="66"/>
      <c r="J154" s="67" t="n">
        <f aca="false">SUM(J140:J152)/13</f>
        <v>26.6109710794668</v>
      </c>
      <c r="K154" s="65"/>
      <c r="L154" s="65"/>
      <c r="M154" s="65"/>
    </row>
    <row r="155" customFormat="false" ht="15" hidden="false" customHeight="false" outlineLevel="0" collapsed="false">
      <c r="C155" s="33"/>
      <c r="D155" s="33"/>
      <c r="E155" s="33"/>
      <c r="F155" s="33"/>
      <c r="G155" s="33"/>
      <c r="H155" s="33"/>
      <c r="I155" s="33"/>
      <c r="J155" s="33"/>
      <c r="K155" s="35"/>
      <c r="L155" s="35"/>
      <c r="M155" s="35"/>
    </row>
    <row r="156" customFormat="false" ht="15" hidden="false" customHeight="false" outlineLevel="0" collapsed="false">
      <c r="C156" s="33"/>
      <c r="D156" s="33"/>
      <c r="E156" s="33"/>
      <c r="F156" s="33"/>
      <c r="G156" s="33"/>
      <c r="H156" s="33"/>
      <c r="I156" s="33"/>
      <c r="J156" s="33"/>
      <c r="K156" s="35"/>
      <c r="L156" s="35"/>
      <c r="M156" s="35"/>
    </row>
    <row r="157" customFormat="false" ht="23.85" hidden="false" customHeight="true" outlineLevel="0" collapsed="false">
      <c r="A157" s="6" t="s">
        <v>1</v>
      </c>
      <c r="B157" s="7" t="s">
        <v>2</v>
      </c>
      <c r="C157" s="8" t="s">
        <v>3</v>
      </c>
      <c r="D157" s="8" t="s">
        <v>4</v>
      </c>
      <c r="E157" s="8" t="s">
        <v>5</v>
      </c>
      <c r="F157" s="8"/>
      <c r="G157" s="8"/>
      <c r="H157" s="8"/>
      <c r="I157" s="8"/>
      <c r="J157" s="8" t="s">
        <v>6</v>
      </c>
      <c r="K157" s="8" t="s">
        <v>7</v>
      </c>
      <c r="L157" s="8"/>
      <c r="M157" s="8"/>
    </row>
    <row r="158" customFormat="false" ht="51" hidden="false" customHeight="false" outlineLevel="0" collapsed="false">
      <c r="A158" s="6"/>
      <c r="B158" s="7"/>
      <c r="C158" s="8"/>
      <c r="D158" s="8"/>
      <c r="E158" s="8" t="s">
        <v>8</v>
      </c>
      <c r="F158" s="8" t="s">
        <v>9</v>
      </c>
      <c r="G158" s="8" t="s">
        <v>10</v>
      </c>
      <c r="H158" s="8" t="s">
        <v>11</v>
      </c>
      <c r="I158" s="8" t="s">
        <v>12</v>
      </c>
      <c r="J158" s="8"/>
      <c r="K158" s="8" t="s">
        <v>13</v>
      </c>
      <c r="L158" s="8" t="s">
        <v>14</v>
      </c>
      <c r="M158" s="8" t="s">
        <v>15</v>
      </c>
    </row>
    <row r="159" customFormat="false" ht="15" hidden="false" customHeight="false" outlineLevel="0" collapsed="false">
      <c r="A159" s="36" t="s">
        <v>148</v>
      </c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</row>
    <row r="160" customFormat="false" ht="25.5" hidden="false" customHeight="false" outlineLevel="0" collapsed="false">
      <c r="A160" s="37" t="n">
        <v>1</v>
      </c>
      <c r="B160" s="25" t="s">
        <v>149</v>
      </c>
      <c r="C160" s="38" t="n">
        <v>1151</v>
      </c>
      <c r="D160" s="38" t="n">
        <v>3136.7</v>
      </c>
      <c r="E160" s="68" t="n">
        <f aca="false">SUM([1]січень!E183)</f>
        <v>2241.2</v>
      </c>
      <c r="F160" s="68" t="n">
        <f aca="false">SUM([1]січень!F183)</f>
        <v>268.93</v>
      </c>
      <c r="G160" s="68" t="n">
        <f aca="false">SUM([1]січень!G183)</f>
        <v>0</v>
      </c>
      <c r="H160" s="68" t="n">
        <f aca="false">SUM([1]січень!H183)</f>
        <v>44.25</v>
      </c>
      <c r="I160" s="68" t="n">
        <f aca="false">SUM([1]січень!I183)</f>
        <v>0</v>
      </c>
      <c r="J160" s="69" t="n">
        <f aca="false">K160/D160</f>
        <v>100.426177192591</v>
      </c>
      <c r="K160" s="70" t="n">
        <f aca="false">L160+M160+E160</f>
        <v>315006.79</v>
      </c>
      <c r="L160" s="71" t="n">
        <f aca="false">F160*1163</f>
        <v>312765.59</v>
      </c>
      <c r="M160" s="71" t="n">
        <f aca="false">G160*9.5</f>
        <v>0</v>
      </c>
    </row>
    <row r="161" customFormat="false" ht="15" hidden="false" customHeight="false" outlineLevel="0" collapsed="false">
      <c r="A161" s="37" t="n">
        <v>2</v>
      </c>
      <c r="B161" s="25" t="s">
        <v>150</v>
      </c>
      <c r="C161" s="38" t="n">
        <v>6</v>
      </c>
      <c r="D161" s="38" t="n">
        <v>26</v>
      </c>
      <c r="E161" s="68" t="n">
        <f aca="false">SUM([1]січень!E186)</f>
        <v>5.8</v>
      </c>
      <c r="F161" s="68" t="n">
        <f aca="false">SUM([1]січень!F186)</f>
        <v>0</v>
      </c>
      <c r="G161" s="68" t="n">
        <f aca="false">SUM([1]січень!G186)</f>
        <v>157.6</v>
      </c>
      <c r="H161" s="68" t="n">
        <f aca="false">SUM([1]січень!H186)</f>
        <v>0</v>
      </c>
      <c r="I161" s="68" t="n">
        <f aca="false">SUM([1]січень!I186)</f>
        <v>0</v>
      </c>
      <c r="J161" s="69" t="n">
        <f aca="false">K161/D161</f>
        <v>57.8076923076923</v>
      </c>
      <c r="K161" s="70" t="n">
        <f aca="false">L161+M161+E161</f>
        <v>1503</v>
      </c>
      <c r="L161" s="71" t="n">
        <f aca="false">F161*1163</f>
        <v>0</v>
      </c>
      <c r="M161" s="71" t="n">
        <f aca="false">G161*9.5</f>
        <v>1497.2</v>
      </c>
    </row>
    <row r="162" customFormat="false" ht="15" hidden="false" customHeight="false" outlineLevel="0" collapsed="false">
      <c r="A162" s="37" t="n">
        <v>3</v>
      </c>
      <c r="B162" s="25" t="s">
        <v>151</v>
      </c>
      <c r="C162" s="38" t="n">
        <v>50</v>
      </c>
      <c r="D162" s="38" t="n">
        <v>122.1</v>
      </c>
      <c r="E162" s="68" t="n">
        <f aca="false">SUM([1]січень!E170)</f>
        <v>4079.33</v>
      </c>
      <c r="F162" s="68" t="n">
        <f aca="false">SUM([1]січень!F170)</f>
        <v>0</v>
      </c>
      <c r="G162" s="68" t="n">
        <f aca="false">SUM([1]січень!G170)</f>
        <v>0</v>
      </c>
      <c r="H162" s="68" t="n">
        <f aca="false">SUM([1]січень!H170)</f>
        <v>0</v>
      </c>
      <c r="I162" s="68" t="n">
        <f aca="false">SUM([1]січень!I170)</f>
        <v>0</v>
      </c>
      <c r="J162" s="69" t="n">
        <f aca="false">K162/D162</f>
        <v>33.4097461097461</v>
      </c>
      <c r="K162" s="70" t="n">
        <f aca="false">L162+M162+E162</f>
        <v>4079.33</v>
      </c>
      <c r="L162" s="71" t="n">
        <f aca="false">F162*1163</f>
        <v>0</v>
      </c>
      <c r="M162" s="71" t="n">
        <f aca="false">G162*9.5</f>
        <v>0</v>
      </c>
    </row>
    <row r="163" customFormat="false" ht="25.5" hidden="false" customHeight="false" outlineLevel="0" collapsed="false">
      <c r="A163" s="37" t="n">
        <v>4</v>
      </c>
      <c r="B163" s="25" t="s">
        <v>152</v>
      </c>
      <c r="C163" s="38" t="n">
        <v>50</v>
      </c>
      <c r="D163" s="38" t="n">
        <v>426.8</v>
      </c>
      <c r="E163" s="68" t="n">
        <f aca="false">SUM([1]січень!E171)</f>
        <v>480.87</v>
      </c>
      <c r="F163" s="68" t="n">
        <f aca="false">SUM([1]січень!F171)</f>
        <v>11.41</v>
      </c>
      <c r="G163" s="68" t="n">
        <f aca="false">SUM([1]січень!G171)</f>
        <v>0</v>
      </c>
      <c r="H163" s="68" t="n">
        <f aca="false">SUM([1]січень!H171)</f>
        <v>5</v>
      </c>
      <c r="I163" s="68" t="n">
        <f aca="false">SUM([1]січень!I171)</f>
        <v>1</v>
      </c>
      <c r="J163" s="69" t="n">
        <f aca="false">K163/D163</f>
        <v>32.2181349578257</v>
      </c>
      <c r="K163" s="70" t="n">
        <f aca="false">L163+M163+E163</f>
        <v>13750.7</v>
      </c>
      <c r="L163" s="70" t="n">
        <f aca="false">F163*1163</f>
        <v>13269.83</v>
      </c>
      <c r="M163" s="71" t="n">
        <f aca="false">G163*9.5</f>
        <v>0</v>
      </c>
    </row>
    <row r="164" customFormat="false" ht="15" hidden="false" customHeight="false" outlineLevel="0" collapsed="false">
      <c r="A164" s="37" t="n">
        <v>5</v>
      </c>
      <c r="B164" s="25" t="s">
        <v>153</v>
      </c>
      <c r="C164" s="38" t="n">
        <v>65</v>
      </c>
      <c r="D164" s="38" t="n">
        <v>1025.9</v>
      </c>
      <c r="E164" s="68" t="n">
        <f aca="false">SUM([1]січень!E176)</f>
        <v>948.93</v>
      </c>
      <c r="F164" s="68" t="n">
        <f aca="false">SUM([1]січень!F176)</f>
        <v>0</v>
      </c>
      <c r="G164" s="68" t="n">
        <f aca="false">SUM([1]січень!G176)</f>
        <v>2646.51</v>
      </c>
      <c r="H164" s="68" t="n">
        <f aca="false">SUM([1]січень!H176)</f>
        <v>4.61</v>
      </c>
      <c r="I164" s="68" t="n">
        <f aca="false">SUM([1]січень!I176)</f>
        <v>0</v>
      </c>
      <c r="J164" s="69" t="n">
        <f aca="false">K164/D164</f>
        <v>25.432084023784</v>
      </c>
      <c r="K164" s="70" t="n">
        <f aca="false">L164+M164+E164</f>
        <v>26090.775</v>
      </c>
      <c r="L164" s="71" t="n">
        <f aca="false">F164*1163</f>
        <v>0</v>
      </c>
      <c r="M164" s="71" t="n">
        <f aca="false">G164*9.5</f>
        <v>25141.845</v>
      </c>
    </row>
    <row r="165" customFormat="false" ht="25.5" hidden="false" customHeight="false" outlineLevel="0" collapsed="false">
      <c r="A165" s="37" t="n">
        <v>6</v>
      </c>
      <c r="B165" s="25" t="s">
        <v>154</v>
      </c>
      <c r="C165" s="38" t="n">
        <v>28</v>
      </c>
      <c r="D165" s="38" t="n">
        <v>150</v>
      </c>
      <c r="E165" s="68" t="n">
        <f aca="false">SUM([1]січень!E174)</f>
        <v>3720.6</v>
      </c>
      <c r="F165" s="68" t="n">
        <f aca="false">SUM([1]січень!F174)</f>
        <v>0</v>
      </c>
      <c r="G165" s="68" t="n">
        <f aca="false">SUM([1]січень!G174)</f>
        <v>0</v>
      </c>
      <c r="H165" s="68" t="n">
        <f aca="false">SUM([1]січень!H174)</f>
        <v>0</v>
      </c>
      <c r="I165" s="68" t="n">
        <f aca="false">SUM([1]січень!I174)</f>
        <v>0</v>
      </c>
      <c r="J165" s="69" t="n">
        <f aca="false">K165/D165</f>
        <v>24.804</v>
      </c>
      <c r="K165" s="70" t="n">
        <f aca="false">L165+M165+E165</f>
        <v>3720.6</v>
      </c>
      <c r="L165" s="71" t="n">
        <f aca="false">F165*1163</f>
        <v>0</v>
      </c>
      <c r="M165" s="71" t="n">
        <f aca="false">G165*9.5</f>
        <v>0</v>
      </c>
    </row>
    <row r="166" customFormat="false" ht="15" hidden="false" customHeight="false" outlineLevel="0" collapsed="false">
      <c r="A166" s="37" t="n">
        <v>7</v>
      </c>
      <c r="B166" s="25" t="s">
        <v>155</v>
      </c>
      <c r="C166" s="38" t="n">
        <v>90</v>
      </c>
      <c r="D166" s="38" t="n">
        <v>761.3</v>
      </c>
      <c r="E166" s="68" t="n">
        <f aca="false">SUM([1]січень!E172)</f>
        <v>475.92</v>
      </c>
      <c r="F166" s="68" t="n">
        <f aca="false">SUM([1]січень!F172)</f>
        <v>15.68</v>
      </c>
      <c r="G166" s="68" t="n">
        <f aca="false">SUM([1]січень!G172)</f>
        <v>0</v>
      </c>
      <c r="H166" s="68" t="n">
        <f aca="false">SUM([1]січень!H172)</f>
        <v>7.8</v>
      </c>
      <c r="I166" s="68" t="n">
        <f aca="false">SUM([1]січень!I172)</f>
        <v>0</v>
      </c>
      <c r="J166" s="69" t="n">
        <f aca="false">K166/D166</f>
        <v>24.5786943386313</v>
      </c>
      <c r="K166" s="70" t="n">
        <f aca="false">L166+M166+E166</f>
        <v>18711.76</v>
      </c>
      <c r="L166" s="71" t="n">
        <f aca="false">F166*1163</f>
        <v>18235.84</v>
      </c>
      <c r="M166" s="71" t="n">
        <f aca="false">G166*9.5</f>
        <v>0</v>
      </c>
    </row>
    <row r="167" customFormat="false" ht="15" hidden="false" customHeight="false" outlineLevel="0" collapsed="false">
      <c r="A167" s="37" t="n">
        <v>8</v>
      </c>
      <c r="B167" s="25" t="s">
        <v>156</v>
      </c>
      <c r="C167" s="38" t="n">
        <v>200</v>
      </c>
      <c r="D167" s="38" t="n">
        <v>1766.1</v>
      </c>
      <c r="E167" s="68" t="n">
        <f aca="false">SUM([1]січень!E179)</f>
        <v>509.5</v>
      </c>
      <c r="F167" s="68" t="n">
        <f aca="false">SUM([1]січень!F179)</f>
        <v>35.65</v>
      </c>
      <c r="G167" s="68" t="n">
        <f aca="false">SUM([1]січень!G179)</f>
        <v>0</v>
      </c>
      <c r="H167" s="68" t="n">
        <f aca="false">SUM([1]січень!H179)</f>
        <v>20</v>
      </c>
      <c r="I167" s="68" t="n">
        <f aca="false">SUM([1]січень!I179)</f>
        <v>0</v>
      </c>
      <c r="J167" s="69" t="n">
        <f aca="false">K167/D167</f>
        <v>23.7644810599626</v>
      </c>
      <c r="K167" s="70" t="n">
        <f aca="false">L167+M167+E167</f>
        <v>41970.45</v>
      </c>
      <c r="L167" s="71" t="n">
        <f aca="false">F167*1163</f>
        <v>41460.95</v>
      </c>
      <c r="M167" s="71" t="n">
        <f aca="false">G167*9.5</f>
        <v>0</v>
      </c>
    </row>
    <row r="168" customFormat="false" ht="15" hidden="false" customHeight="false" outlineLevel="0" collapsed="false">
      <c r="A168" s="37" t="n">
        <v>9</v>
      </c>
      <c r="B168" s="25" t="s">
        <v>157</v>
      </c>
      <c r="C168" s="38" t="n">
        <v>20</v>
      </c>
      <c r="D168" s="38" t="n">
        <v>417.57</v>
      </c>
      <c r="E168" s="68" t="n">
        <f aca="false">SUM([1]січень!E175)</f>
        <v>339.67</v>
      </c>
      <c r="F168" s="68" t="n">
        <f aca="false">SUM([1]січень!F175)</f>
        <v>0</v>
      </c>
      <c r="G168" s="68" t="n">
        <f aca="false">SUM([1]січень!G175)</f>
        <v>948.82</v>
      </c>
      <c r="H168" s="68" t="n">
        <f aca="false">SUM([1]січень!H175)</f>
        <v>5</v>
      </c>
      <c r="I168" s="68" t="n">
        <f aca="false">SUM([1]січень!I175)</f>
        <v>0</v>
      </c>
      <c r="J168" s="69" t="n">
        <f aca="false">K168/D168</f>
        <v>22.3997413607299</v>
      </c>
      <c r="K168" s="70" t="n">
        <f aca="false">L168+M168+E168</f>
        <v>9353.46</v>
      </c>
      <c r="L168" s="71" t="n">
        <f aca="false">F168*1163</f>
        <v>0</v>
      </c>
      <c r="M168" s="71" t="n">
        <f aca="false">G168*9.5</f>
        <v>9013.79</v>
      </c>
    </row>
    <row r="169" customFormat="false" ht="15" hidden="false" customHeight="false" outlineLevel="0" collapsed="false">
      <c r="A169" s="37" t="n">
        <v>10</v>
      </c>
      <c r="B169" s="25" t="s">
        <v>158</v>
      </c>
      <c r="C169" s="38" t="n">
        <v>20</v>
      </c>
      <c r="D169" s="38" t="n">
        <v>170.4</v>
      </c>
      <c r="E169" s="68" t="n">
        <f aca="false">SUM([1]січень!E180)</f>
        <v>76.06</v>
      </c>
      <c r="F169" s="68" t="n">
        <f aca="false">SUM([1]січень!F180)</f>
        <v>0</v>
      </c>
      <c r="G169" s="68" t="n">
        <f aca="false">SUM([1]січень!G180)</f>
        <v>332.74</v>
      </c>
      <c r="H169" s="68" t="n">
        <f aca="false">SUM([1]січень!H180)</f>
        <v>0</v>
      </c>
      <c r="I169" s="68" t="n">
        <f aca="false">SUM([1]січень!I180)</f>
        <v>0</v>
      </c>
      <c r="J169" s="69" t="n">
        <f aca="false">K169/D169</f>
        <v>18.9970070422535</v>
      </c>
      <c r="K169" s="70" t="n">
        <f aca="false">L169+M169+E169</f>
        <v>3237.09</v>
      </c>
      <c r="L169" s="71" t="n">
        <f aca="false">F169*1163</f>
        <v>0</v>
      </c>
      <c r="M169" s="71" t="n">
        <f aca="false">G169*9.5</f>
        <v>3161.03</v>
      </c>
    </row>
    <row r="170" customFormat="false" ht="15" hidden="false" customHeight="false" outlineLevel="0" collapsed="false">
      <c r="A170" s="37" t="n">
        <v>11</v>
      </c>
      <c r="B170" s="25" t="s">
        <v>159</v>
      </c>
      <c r="C170" s="38" t="n">
        <v>52</v>
      </c>
      <c r="D170" s="38" t="n">
        <v>1060.2</v>
      </c>
      <c r="E170" s="68" t="n">
        <f aca="false">SUM([1]січень!E177)</f>
        <v>226.13</v>
      </c>
      <c r="F170" s="68" t="n">
        <f aca="false">SUM([1]січень!F177)</f>
        <v>16.41</v>
      </c>
      <c r="G170" s="68" t="n">
        <f aca="false">SUM([1]січень!G177)</f>
        <v>0</v>
      </c>
      <c r="H170" s="68" t="n">
        <f aca="false">SUM([1]січень!H177)</f>
        <v>7.63</v>
      </c>
      <c r="I170" s="68" t="n">
        <f aca="false">SUM([1]січень!I177)</f>
        <v>0</v>
      </c>
      <c r="J170" s="69" t="n">
        <f aca="false">K170/D170</f>
        <v>18.214450103754</v>
      </c>
      <c r="K170" s="70" t="n">
        <f aca="false">L170+M170+E170</f>
        <v>19310.96</v>
      </c>
      <c r="L170" s="71" t="n">
        <f aca="false">F170*1163</f>
        <v>19084.83</v>
      </c>
      <c r="M170" s="71" t="n">
        <f aca="false">G170*9.5</f>
        <v>0</v>
      </c>
    </row>
    <row r="171" customFormat="false" ht="15" hidden="false" customHeight="false" outlineLevel="0" collapsed="false">
      <c r="A171" s="37" t="n">
        <v>12</v>
      </c>
      <c r="B171" s="25" t="s">
        <v>160</v>
      </c>
      <c r="C171" s="38" t="n">
        <v>8</v>
      </c>
      <c r="D171" s="38" t="n">
        <v>285</v>
      </c>
      <c r="E171" s="68" t="n">
        <f aca="false">SUM([1]січень!E178)</f>
        <v>146.54</v>
      </c>
      <c r="F171" s="68" t="n">
        <f aca="false">SUM([1]січень!F178)</f>
        <v>0</v>
      </c>
      <c r="G171" s="68" t="n">
        <f aca="false">SUM([1]січень!G178)</f>
        <v>516.96</v>
      </c>
      <c r="H171" s="68" t="n">
        <f aca="false">SUM([1]січень!H178)</f>
        <v>1</v>
      </c>
      <c r="I171" s="68" t="n">
        <f aca="false">SUM([1]січень!I178)</f>
        <v>0</v>
      </c>
      <c r="J171" s="69" t="n">
        <f aca="false">K171/D171</f>
        <v>17.7461754385965</v>
      </c>
      <c r="K171" s="70" t="n">
        <f aca="false">L171+M171+E171</f>
        <v>5057.66</v>
      </c>
      <c r="L171" s="71" t="n">
        <f aca="false">F171*1163</f>
        <v>0</v>
      </c>
      <c r="M171" s="71" t="n">
        <f aca="false">G171*9.5</f>
        <v>4911.12</v>
      </c>
    </row>
    <row r="172" customFormat="false" ht="15" hidden="false" customHeight="false" outlineLevel="0" collapsed="false">
      <c r="A172" s="37" t="n">
        <v>13</v>
      </c>
      <c r="B172" s="25" t="s">
        <v>161</v>
      </c>
      <c r="C172" s="38" t="n">
        <v>500</v>
      </c>
      <c r="D172" s="38" t="n">
        <v>2129.3</v>
      </c>
      <c r="E172" s="68" t="n">
        <f aca="false">SUM([1]січень!E181)</f>
        <v>1047.15</v>
      </c>
      <c r="F172" s="68" t="n">
        <f aca="false">SUM([1]січень!F181)</f>
        <v>31.27</v>
      </c>
      <c r="G172" s="68" t="n">
        <f aca="false">SUM([1]січень!G181)</f>
        <v>0</v>
      </c>
      <c r="H172" s="68" t="n">
        <f aca="false">SUM([1]січень!H181)</f>
        <v>27.18</v>
      </c>
      <c r="I172" s="68" t="n">
        <f aca="false">SUM([1]січень!I181)</f>
        <v>0</v>
      </c>
      <c r="J172" s="69" t="n">
        <f aca="false">K172/D172</f>
        <v>17.5711078758277</v>
      </c>
      <c r="K172" s="70" t="n">
        <f aca="false">L172+M172+E172</f>
        <v>37414.16</v>
      </c>
      <c r="L172" s="71" t="n">
        <f aca="false">F172*1163</f>
        <v>36367.01</v>
      </c>
      <c r="M172" s="71" t="n">
        <f aca="false">G172*9.5</f>
        <v>0</v>
      </c>
    </row>
    <row r="173" customFormat="false" ht="15" hidden="false" customHeight="false" outlineLevel="0" collapsed="false">
      <c r="A173" s="37" t="n">
        <v>14</v>
      </c>
      <c r="B173" s="25" t="s">
        <v>162</v>
      </c>
      <c r="C173" s="38" t="n">
        <v>13</v>
      </c>
      <c r="D173" s="38" t="n">
        <v>273.5</v>
      </c>
      <c r="E173" s="68" t="n">
        <f aca="false">SUM([1]січень!E173)</f>
        <v>4513.39</v>
      </c>
      <c r="F173" s="68" t="n">
        <f aca="false">SUM([1]січень!F173)</f>
        <v>0</v>
      </c>
      <c r="G173" s="68" t="n">
        <f aca="false">SUM([1]січень!G173)</f>
        <v>0</v>
      </c>
      <c r="H173" s="68" t="n">
        <f aca="false">SUM([1]січень!H173)</f>
        <v>5.53</v>
      </c>
      <c r="I173" s="68" t="n">
        <f aca="false">SUM([1]січень!I173)</f>
        <v>0</v>
      </c>
      <c r="J173" s="69" t="n">
        <f aca="false">K173/D173</f>
        <v>16.5023400365631</v>
      </c>
      <c r="K173" s="70" t="n">
        <f aca="false">L173+M173+E173</f>
        <v>4513.39</v>
      </c>
      <c r="L173" s="71" t="n">
        <f aca="false">F173*1163</f>
        <v>0</v>
      </c>
      <c r="M173" s="71" t="n">
        <f aca="false">G173*9.5</f>
        <v>0</v>
      </c>
    </row>
    <row r="174" customFormat="false" ht="15" hidden="false" customHeight="false" outlineLevel="0" collapsed="false">
      <c r="A174" s="37" t="n">
        <v>15</v>
      </c>
      <c r="B174" s="25" t="s">
        <v>163</v>
      </c>
      <c r="C174" s="38" t="n">
        <v>701</v>
      </c>
      <c r="D174" s="38" t="n">
        <v>2911</v>
      </c>
      <c r="E174" s="68" t="n">
        <f aca="false">SUM([1]січень!E182)</f>
        <v>1016.78</v>
      </c>
      <c r="F174" s="68" t="n">
        <f aca="false">SUM([1]січень!F182)</f>
        <v>35.71</v>
      </c>
      <c r="G174" s="68" t="n">
        <f aca="false">SUM([1]січень!G182)</f>
        <v>0</v>
      </c>
      <c r="H174" s="68" t="n">
        <f aca="false">SUM([1]січень!H182)</f>
        <v>28.21</v>
      </c>
      <c r="I174" s="68" t="n">
        <f aca="false">SUM([1]січень!I182)</f>
        <v>0</v>
      </c>
      <c r="J174" s="69" t="n">
        <f aca="false">K174/D174</f>
        <v>14.6161147372037</v>
      </c>
      <c r="K174" s="70" t="n">
        <f aca="false">L174+M174+E174</f>
        <v>42547.51</v>
      </c>
      <c r="L174" s="71" t="n">
        <f aca="false">F174*1163</f>
        <v>41530.73</v>
      </c>
      <c r="M174" s="71" t="n">
        <f aca="false">G174*9.5</f>
        <v>0</v>
      </c>
    </row>
    <row r="175" customFormat="false" ht="15" hidden="false" customHeight="false" outlineLevel="0" collapsed="false">
      <c r="A175" s="37" t="n">
        <v>16</v>
      </c>
      <c r="B175" s="25" t="s">
        <v>164</v>
      </c>
      <c r="C175" s="38" t="n">
        <v>410</v>
      </c>
      <c r="D175" s="38" t="n">
        <v>1300.8</v>
      </c>
      <c r="E175" s="68" t="n">
        <f aca="false">SUM([1]січень!E184)</f>
        <v>516.39</v>
      </c>
      <c r="F175" s="68" t="n">
        <f aca="false">SUM([1]січень!F184)</f>
        <v>14.51</v>
      </c>
      <c r="G175" s="68" t="n">
        <f aca="false">SUM([1]січень!G184)</f>
        <v>0</v>
      </c>
      <c r="H175" s="68" t="n">
        <f aca="false">SUM([1]січень!H184)</f>
        <v>16.82</v>
      </c>
      <c r="I175" s="68" t="n">
        <f aca="false">SUM([1]січень!I184)</f>
        <v>0</v>
      </c>
      <c r="J175" s="69" t="n">
        <f aca="false">K175/D175</f>
        <v>13.369864698647</v>
      </c>
      <c r="K175" s="70" t="n">
        <f aca="false">L175+M175+E175</f>
        <v>17391.52</v>
      </c>
      <c r="L175" s="71" t="n">
        <f aca="false">F175*1163</f>
        <v>16875.13</v>
      </c>
      <c r="M175" s="71" t="n">
        <f aca="false">G175*9.5</f>
        <v>0</v>
      </c>
    </row>
    <row r="176" customFormat="false" ht="15" hidden="false" customHeight="false" outlineLevel="0" collapsed="false">
      <c r="A176" s="37" t="n">
        <v>17</v>
      </c>
      <c r="B176" s="25" t="s">
        <v>165</v>
      </c>
      <c r="C176" s="38" t="n">
        <v>10</v>
      </c>
      <c r="D176" s="38" t="n">
        <v>372.8</v>
      </c>
      <c r="E176" s="68" t="n">
        <f aca="false">SUM([1]січень!E185)</f>
        <v>61.66</v>
      </c>
      <c r="F176" s="68" t="n">
        <f aca="false">SUM([1]січень!F185)</f>
        <v>0</v>
      </c>
      <c r="G176" s="68" t="n">
        <f aca="false">SUM([1]січень!G185)</f>
        <v>449.54</v>
      </c>
      <c r="H176" s="68" t="n">
        <f aca="false">SUM([1]січень!H185)</f>
        <v>1</v>
      </c>
      <c r="I176" s="68" t="n">
        <f aca="false">SUM([1]січень!I185)</f>
        <v>0</v>
      </c>
      <c r="J176" s="69" t="n">
        <f aca="false">K176/D176</f>
        <v>11.6209495708155</v>
      </c>
      <c r="K176" s="70" t="n">
        <f aca="false">L176+M176+E176</f>
        <v>4332.29</v>
      </c>
      <c r="L176" s="71" t="n">
        <f aca="false">F176*1163</f>
        <v>0</v>
      </c>
      <c r="M176" s="71" t="n">
        <f aca="false">G176*9.5</f>
        <v>4270.63</v>
      </c>
    </row>
    <row r="177" customFormat="false" ht="25.5" hidden="false" customHeight="false" outlineLevel="0" collapsed="false">
      <c r="A177" s="37" t="n">
        <v>18</v>
      </c>
      <c r="B177" s="25" t="s">
        <v>166</v>
      </c>
      <c r="C177" s="38" t="n">
        <v>11</v>
      </c>
      <c r="D177" s="38" t="n">
        <v>600.23</v>
      </c>
      <c r="E177" s="68" t="n">
        <f aca="false">SUM([1]січень!E190)</f>
        <v>2080.64</v>
      </c>
      <c r="F177" s="68" t="n">
        <f aca="false">SUM([1]січень!F190)</f>
        <v>0</v>
      </c>
      <c r="G177" s="68" t="n">
        <f aca="false">SUM([1]січень!G190)</f>
        <v>0</v>
      </c>
      <c r="H177" s="68" t="n">
        <f aca="false">SUM([1]січень!H190)</f>
        <v>0</v>
      </c>
      <c r="I177" s="68" t="n">
        <f aca="false">SUM([1]січень!I190)</f>
        <v>0</v>
      </c>
      <c r="J177" s="69" t="n">
        <f aca="false">K177/D177</f>
        <v>3.46640454492445</v>
      </c>
      <c r="K177" s="70" t="n">
        <f aca="false">L177+M177+E177</f>
        <v>2080.64</v>
      </c>
      <c r="L177" s="71" t="n">
        <f aca="false">F177*1163</f>
        <v>0</v>
      </c>
      <c r="M177" s="71" t="n">
        <f aca="false">G177*9.5</f>
        <v>0</v>
      </c>
    </row>
    <row r="178" customFormat="false" ht="15" hidden="false" customHeight="false" outlineLevel="0" collapsed="false">
      <c r="A178" s="37" t="n">
        <v>19</v>
      </c>
      <c r="B178" s="25" t="s">
        <v>167</v>
      </c>
      <c r="C178" s="38" t="n">
        <v>50</v>
      </c>
      <c r="D178" s="38" t="n">
        <v>45</v>
      </c>
      <c r="E178" s="68" t="n">
        <f aca="false">SUM([1]січень!E191)</f>
        <v>124.48</v>
      </c>
      <c r="F178" s="68" t="n">
        <f aca="false">SUM([1]січень!F191)</f>
        <v>0</v>
      </c>
      <c r="G178" s="68" t="n">
        <f aca="false">SUM([1]січень!G191)</f>
        <v>0</v>
      </c>
      <c r="H178" s="68" t="n">
        <f aca="false">SUM([1]січень!H191)</f>
        <v>0</v>
      </c>
      <c r="I178" s="68" t="n">
        <f aca="false">SUM([1]січень!I191)</f>
        <v>0</v>
      </c>
      <c r="J178" s="69" t="n">
        <f aca="false">K178/D178</f>
        <v>2.76622222222222</v>
      </c>
      <c r="K178" s="70" t="n">
        <f aca="false">L178+M178+E178</f>
        <v>124.48</v>
      </c>
      <c r="L178" s="71" t="n">
        <f aca="false">F178*1163</f>
        <v>0</v>
      </c>
      <c r="M178" s="71" t="n">
        <f aca="false">G178*9.5</f>
        <v>0</v>
      </c>
    </row>
    <row r="179" customFormat="false" ht="15" hidden="false" customHeight="false" outlineLevel="0" collapsed="false">
      <c r="A179" s="37" t="n">
        <v>20</v>
      </c>
      <c r="B179" s="25" t="s">
        <v>168</v>
      </c>
      <c r="C179" s="38" t="n">
        <v>64</v>
      </c>
      <c r="D179" s="38" t="n">
        <v>236.7</v>
      </c>
      <c r="E179" s="68" t="n">
        <f aca="false">SUM([1]січень!E187)</f>
        <v>634.67</v>
      </c>
      <c r="F179" s="68" t="n">
        <f aca="false">SUM([1]січень!F187)</f>
        <v>0</v>
      </c>
      <c r="G179" s="68" t="n">
        <f aca="false">SUM([1]січень!G187)</f>
        <v>0</v>
      </c>
      <c r="H179" s="68" t="n">
        <f aca="false">SUM([1]січень!H187)</f>
        <v>1</v>
      </c>
      <c r="I179" s="68" t="n">
        <f aca="false">SUM([1]січень!I187)</f>
        <v>0</v>
      </c>
      <c r="J179" s="69" t="n">
        <f aca="false">K179/D179</f>
        <v>2.68132657372201</v>
      </c>
      <c r="K179" s="70" t="n">
        <f aca="false">L179+M179+E179</f>
        <v>634.67</v>
      </c>
      <c r="L179" s="71" t="n">
        <f aca="false">F179*1163</f>
        <v>0</v>
      </c>
      <c r="M179" s="71" t="n">
        <f aca="false">G179*9.5</f>
        <v>0</v>
      </c>
    </row>
    <row r="180" customFormat="false" ht="15" hidden="false" customHeight="false" outlineLevel="0" collapsed="false">
      <c r="A180" s="37" t="n">
        <v>21</v>
      </c>
      <c r="B180" s="25" t="s">
        <v>169</v>
      </c>
      <c r="C180" s="38" t="n">
        <v>64</v>
      </c>
      <c r="D180" s="38" t="n">
        <v>376.7</v>
      </c>
      <c r="E180" s="68" t="n">
        <f aca="false">SUM([1]січень!E188)</f>
        <v>976.39</v>
      </c>
      <c r="F180" s="68" t="n">
        <f aca="false">SUM([1]січень!F188)</f>
        <v>0</v>
      </c>
      <c r="G180" s="68" t="n">
        <f aca="false">SUM([1]січень!G188)</f>
        <v>0</v>
      </c>
      <c r="H180" s="68" t="n">
        <f aca="false">SUM([1]січень!H188)</f>
        <v>3</v>
      </c>
      <c r="I180" s="68" t="n">
        <f aca="false">SUM([1]січень!I188)</f>
        <v>0</v>
      </c>
      <c r="J180" s="69" t="n">
        <f aca="false">K180/D180</f>
        <v>2.59195646402973</v>
      </c>
      <c r="K180" s="70" t="n">
        <f aca="false">L180+M180+E180</f>
        <v>976.39</v>
      </c>
      <c r="L180" s="71" t="n">
        <f aca="false">F180*1163</f>
        <v>0</v>
      </c>
      <c r="M180" s="71" t="n">
        <f aca="false">G180*9.5</f>
        <v>0</v>
      </c>
    </row>
    <row r="181" customFormat="false" ht="15" hidden="false" customHeight="false" outlineLevel="0" collapsed="false">
      <c r="A181" s="37" t="n">
        <v>22</v>
      </c>
      <c r="B181" s="25" t="s">
        <v>170</v>
      </c>
      <c r="C181" s="38" t="n">
        <v>15</v>
      </c>
      <c r="D181" s="38" t="n">
        <v>277</v>
      </c>
      <c r="E181" s="68" t="n">
        <f aca="false">SUM([1]січень!E200)</f>
        <v>449.29</v>
      </c>
      <c r="F181" s="68" t="n">
        <f aca="false">SUM([1]січень!F200)</f>
        <v>0</v>
      </c>
      <c r="G181" s="68" t="n">
        <f aca="false">SUM([1]січень!G200)</f>
        <v>0</v>
      </c>
      <c r="H181" s="68" t="n">
        <f aca="false">SUM([1]січень!H200)</f>
        <v>0</v>
      </c>
      <c r="I181" s="68" t="n">
        <f aca="false">SUM([1]січень!I200)</f>
        <v>0</v>
      </c>
      <c r="J181" s="69" t="n">
        <f aca="false">K181/D181</f>
        <v>1.62198555956679</v>
      </c>
      <c r="K181" s="70" t="n">
        <f aca="false">L181+M181+E181</f>
        <v>449.29</v>
      </c>
      <c r="L181" s="71" t="n">
        <f aca="false">F181*1163</f>
        <v>0</v>
      </c>
      <c r="M181" s="71" t="n">
        <f aca="false">G181*9.5</f>
        <v>0</v>
      </c>
    </row>
    <row r="182" customFormat="false" ht="25.5" hidden="false" customHeight="false" outlineLevel="0" collapsed="false">
      <c r="A182" s="37" t="n">
        <v>23</v>
      </c>
      <c r="B182" s="25" t="s">
        <v>171</v>
      </c>
      <c r="C182" s="38" t="n">
        <v>90</v>
      </c>
      <c r="D182" s="38" t="n">
        <v>143.2</v>
      </c>
      <c r="E182" s="68" t="n">
        <f aca="false">SUM([1]січень!E189)</f>
        <v>226.68</v>
      </c>
      <c r="F182" s="68" t="n">
        <f aca="false">SUM([1]січень!F189)</f>
        <v>0</v>
      </c>
      <c r="G182" s="68" t="n">
        <f aca="false">SUM([1]січень!G189)</f>
        <v>0</v>
      </c>
      <c r="H182" s="68" t="n">
        <f aca="false">SUM([1]січень!H189)</f>
        <v>2.18</v>
      </c>
      <c r="I182" s="68" t="n">
        <f aca="false">SUM([1]січень!I189)</f>
        <v>0</v>
      </c>
      <c r="J182" s="69" t="n">
        <f aca="false">K182/D182</f>
        <v>1.58296089385475</v>
      </c>
      <c r="K182" s="70" t="n">
        <f aca="false">L182+M182+E182</f>
        <v>226.68</v>
      </c>
      <c r="L182" s="71" t="n">
        <f aca="false">F182*1163</f>
        <v>0</v>
      </c>
      <c r="M182" s="71" t="n">
        <f aca="false">G182*9.5</f>
        <v>0</v>
      </c>
    </row>
    <row r="183" customFormat="false" ht="25.5" hidden="false" customHeight="false" outlineLevel="0" collapsed="false">
      <c r="A183" s="37" t="n">
        <v>24</v>
      </c>
      <c r="B183" s="25" t="s">
        <v>172</v>
      </c>
      <c r="C183" s="38" t="n">
        <v>127</v>
      </c>
      <c r="D183" s="38" t="n">
        <v>422</v>
      </c>
      <c r="E183" s="68" t="n">
        <f aca="false">SUM([1]січень!E195)</f>
        <v>558.83</v>
      </c>
      <c r="F183" s="68" t="n">
        <f aca="false">SUM([1]січень!F195)</f>
        <v>0</v>
      </c>
      <c r="G183" s="68" t="n">
        <f aca="false">SUM([1]січень!G195)</f>
        <v>0</v>
      </c>
      <c r="H183" s="68" t="n">
        <f aca="false">SUM([1]січень!H195)</f>
        <v>4.62</v>
      </c>
      <c r="I183" s="68" t="n">
        <f aca="false">SUM([1]січень!I195)</f>
        <v>0</v>
      </c>
      <c r="J183" s="69" t="n">
        <f aca="false">K183/D183</f>
        <v>1.32424170616114</v>
      </c>
      <c r="K183" s="70" t="n">
        <f aca="false">L183+M183+E183</f>
        <v>558.83</v>
      </c>
      <c r="L183" s="71" t="n">
        <f aca="false">F183*1163</f>
        <v>0</v>
      </c>
      <c r="M183" s="71" t="n">
        <f aca="false">G183*9.5</f>
        <v>0</v>
      </c>
    </row>
    <row r="184" customFormat="false" ht="15" hidden="false" customHeight="false" outlineLevel="0" collapsed="false">
      <c r="A184" s="37" t="n">
        <v>25</v>
      </c>
      <c r="B184" s="25" t="s">
        <v>173</v>
      </c>
      <c r="C184" s="38" t="n">
        <v>47</v>
      </c>
      <c r="D184" s="38" t="n">
        <v>194.4</v>
      </c>
      <c r="E184" s="68" t="n">
        <f aca="false">SUM([1]січень!E193)</f>
        <v>209.06</v>
      </c>
      <c r="F184" s="68" t="n">
        <f aca="false">SUM([1]січень!F193)</f>
        <v>0</v>
      </c>
      <c r="G184" s="68" t="n">
        <f aca="false">SUM([1]січень!G193)</f>
        <v>0</v>
      </c>
      <c r="H184" s="68" t="n">
        <f aca="false">SUM([1]січень!H193)</f>
        <v>2.18</v>
      </c>
      <c r="I184" s="68" t="n">
        <f aca="false">SUM([1]січень!I193)</f>
        <v>0</v>
      </c>
      <c r="J184" s="69" t="n">
        <f aca="false">K184/D184</f>
        <v>1.07541152263374</v>
      </c>
      <c r="K184" s="70" t="n">
        <f aca="false">L184+M184+E184</f>
        <v>209.06</v>
      </c>
      <c r="L184" s="71" t="n">
        <f aca="false">F184*1163</f>
        <v>0</v>
      </c>
      <c r="M184" s="71" t="n">
        <f aca="false">G184*9.5</f>
        <v>0</v>
      </c>
    </row>
    <row r="185" customFormat="false" ht="15" hidden="false" customHeight="false" outlineLevel="0" collapsed="false">
      <c r="A185" s="37" t="n">
        <v>26</v>
      </c>
      <c r="B185" s="25" t="s">
        <v>174</v>
      </c>
      <c r="C185" s="38" t="n">
        <v>20</v>
      </c>
      <c r="D185" s="38" t="n">
        <v>987</v>
      </c>
      <c r="E185" s="68" t="n">
        <f aca="false">SUM([1]січень!E196)</f>
        <v>1019.54</v>
      </c>
      <c r="F185" s="68" t="n">
        <f aca="false">SUM([1]січень!F196)</f>
        <v>0</v>
      </c>
      <c r="G185" s="68" t="n">
        <f aca="false">SUM([1]січень!G196)</f>
        <v>0</v>
      </c>
      <c r="H185" s="68" t="n">
        <f aca="false">SUM([1]січень!H196)</f>
        <v>5.61</v>
      </c>
      <c r="I185" s="68" t="n">
        <f aca="false">SUM([1]січень!I196)</f>
        <v>0</v>
      </c>
      <c r="J185" s="69" t="n">
        <f aca="false">K185/D185</f>
        <v>1.032968591692</v>
      </c>
      <c r="K185" s="70" t="n">
        <f aca="false">L185+M185+E185</f>
        <v>1019.54</v>
      </c>
      <c r="L185" s="71" t="n">
        <f aca="false">F185*1163</f>
        <v>0</v>
      </c>
      <c r="M185" s="71" t="n">
        <f aca="false">G185*9.5</f>
        <v>0</v>
      </c>
    </row>
    <row r="186" customFormat="false" ht="15" hidden="false" customHeight="false" outlineLevel="0" collapsed="false">
      <c r="A186" s="37" t="n">
        <v>27</v>
      </c>
      <c r="B186" s="25" t="s">
        <v>175</v>
      </c>
      <c r="C186" s="38" t="n">
        <v>20</v>
      </c>
      <c r="D186" s="38" t="n">
        <v>372.8</v>
      </c>
      <c r="E186" s="68" t="n">
        <f aca="false">SUM([1]січень!E194)</f>
        <v>373.37</v>
      </c>
      <c r="F186" s="68" t="n">
        <f aca="false">SUM([1]січень!F194)</f>
        <v>0</v>
      </c>
      <c r="G186" s="68" t="n">
        <f aca="false">SUM([1]січень!G194)</f>
        <v>0</v>
      </c>
      <c r="H186" s="68" t="n">
        <f aca="false">SUM([1]січень!H194)</f>
        <v>0</v>
      </c>
      <c r="I186" s="68" t="n">
        <f aca="false">SUM([1]січень!I194)</f>
        <v>0</v>
      </c>
      <c r="J186" s="69" t="n">
        <f aca="false">K186/D186</f>
        <v>1.00152896995708</v>
      </c>
      <c r="K186" s="70" t="n">
        <f aca="false">L186+M186+E186</f>
        <v>373.37</v>
      </c>
      <c r="L186" s="71" t="n">
        <f aca="false">F186*1163</f>
        <v>0</v>
      </c>
      <c r="M186" s="71" t="n">
        <f aca="false">G186*9.5</f>
        <v>0</v>
      </c>
    </row>
    <row r="187" customFormat="false" ht="25.5" hidden="false" customHeight="false" outlineLevel="0" collapsed="false">
      <c r="A187" s="37" t="n">
        <v>28</v>
      </c>
      <c r="B187" s="25" t="s">
        <v>176</v>
      </c>
      <c r="C187" s="38" t="n">
        <v>114</v>
      </c>
      <c r="D187" s="38" t="n">
        <v>471.9</v>
      </c>
      <c r="E187" s="68" t="n">
        <f aca="false">SUM([1]січень!E197)</f>
        <v>391.38</v>
      </c>
      <c r="F187" s="68" t="n">
        <f aca="false">SUM([1]січень!F197)</f>
        <v>0</v>
      </c>
      <c r="G187" s="68" t="n">
        <f aca="false">SUM([1]січень!G197)</f>
        <v>0</v>
      </c>
      <c r="H187" s="68" t="n">
        <f aca="false">SUM([1]січень!H197)</f>
        <v>7.62</v>
      </c>
      <c r="I187" s="68" t="n">
        <f aca="false">SUM([1]січень!I197)</f>
        <v>1</v>
      </c>
      <c r="J187" s="69" t="n">
        <f aca="false">K187/D187</f>
        <v>0.829370629370629</v>
      </c>
      <c r="K187" s="70" t="n">
        <f aca="false">L187+M187+E187</f>
        <v>391.38</v>
      </c>
      <c r="L187" s="71" t="n">
        <f aca="false">F187*1163</f>
        <v>0</v>
      </c>
      <c r="M187" s="71" t="n">
        <f aca="false">G187*9.5</f>
        <v>0</v>
      </c>
    </row>
    <row r="188" customFormat="false" ht="15" hidden="false" customHeight="false" outlineLevel="0" collapsed="false">
      <c r="A188" s="37" t="n">
        <v>29</v>
      </c>
      <c r="B188" s="25" t="s">
        <v>177</v>
      </c>
      <c r="C188" s="38" t="n">
        <v>9</v>
      </c>
      <c r="D188" s="38" t="n">
        <v>131.83</v>
      </c>
      <c r="E188" s="68" t="n">
        <f aca="false">SUM([1]січень!E203)</f>
        <v>108.12</v>
      </c>
      <c r="F188" s="68" t="n">
        <f aca="false">SUM([1]січень!F203)</f>
        <v>0</v>
      </c>
      <c r="G188" s="68" t="n">
        <f aca="false">SUM([1]січень!G203)</f>
        <v>0</v>
      </c>
      <c r="H188" s="68" t="n">
        <f aca="false">SUM([1]січень!H203)</f>
        <v>0</v>
      </c>
      <c r="I188" s="68" t="n">
        <f aca="false">SUM([1]січень!I203)</f>
        <v>0</v>
      </c>
      <c r="J188" s="69" t="n">
        <f aca="false">K188/D188</f>
        <v>0.820147159220208</v>
      </c>
      <c r="K188" s="70" t="n">
        <f aca="false">L188+M188+E188</f>
        <v>108.12</v>
      </c>
      <c r="L188" s="71" t="n">
        <f aca="false">F188*1163</f>
        <v>0</v>
      </c>
      <c r="M188" s="71" t="n">
        <f aca="false">G188*9.5</f>
        <v>0</v>
      </c>
    </row>
    <row r="189" customFormat="false" ht="15" hidden="false" customHeight="false" outlineLevel="0" collapsed="false">
      <c r="A189" s="37" t="n">
        <v>30</v>
      </c>
      <c r="B189" s="25" t="s">
        <v>178</v>
      </c>
      <c r="C189" s="38" t="n">
        <v>63</v>
      </c>
      <c r="D189" s="38" t="n">
        <v>198.3</v>
      </c>
      <c r="E189" s="68" t="n">
        <f aca="false">SUM([1]січень!E192)</f>
        <v>135.7</v>
      </c>
      <c r="F189" s="68" t="n">
        <f aca="false">SUM([1]січень!F192)</f>
        <v>0</v>
      </c>
      <c r="G189" s="68" t="n">
        <f aca="false">SUM([1]січень!G192)</f>
        <v>0</v>
      </c>
      <c r="H189" s="68" t="n">
        <f aca="false">SUM([1]січень!H192)</f>
        <v>1</v>
      </c>
      <c r="I189" s="68" t="n">
        <f aca="false">SUM([1]січень!I192)</f>
        <v>0</v>
      </c>
      <c r="J189" s="69" t="n">
        <f aca="false">K189/D189</f>
        <v>0.684316691880988</v>
      </c>
      <c r="K189" s="70" t="n">
        <f aca="false">L189+M189+E189</f>
        <v>135.7</v>
      </c>
      <c r="L189" s="71" t="n">
        <f aca="false">F189*1163</f>
        <v>0</v>
      </c>
      <c r="M189" s="71" t="n">
        <f aca="false">G189*9.5</f>
        <v>0</v>
      </c>
    </row>
    <row r="190" customFormat="false" ht="15" hidden="false" customHeight="false" outlineLevel="0" collapsed="false">
      <c r="A190" s="37" t="n">
        <v>31</v>
      </c>
      <c r="B190" s="25" t="s">
        <v>179</v>
      </c>
      <c r="C190" s="38" t="n">
        <v>32</v>
      </c>
      <c r="D190" s="38" t="n">
        <v>84.5</v>
      </c>
      <c r="E190" s="68" t="n">
        <f aca="false">SUM([1]січень!E199)</f>
        <v>46.27</v>
      </c>
      <c r="F190" s="68" t="n">
        <f aca="false">SUM([1]січень!F199)</f>
        <v>0</v>
      </c>
      <c r="G190" s="68" t="n">
        <f aca="false">SUM([1]січень!G199)</f>
        <v>0</v>
      </c>
      <c r="H190" s="68" t="n">
        <f aca="false">SUM([1]січень!H199)</f>
        <v>1</v>
      </c>
      <c r="I190" s="68" t="n">
        <f aca="false">SUM([1]січень!I199)</f>
        <v>0</v>
      </c>
      <c r="J190" s="69" t="n">
        <f aca="false">K190/D190</f>
        <v>0.547573964497041</v>
      </c>
      <c r="K190" s="70" t="n">
        <f aca="false">L190+M190+E190</f>
        <v>46.27</v>
      </c>
      <c r="L190" s="71" t="n">
        <f aca="false">F190*1163</f>
        <v>0</v>
      </c>
      <c r="M190" s="71" t="n">
        <f aca="false">G190*9.5</f>
        <v>0</v>
      </c>
    </row>
    <row r="191" customFormat="false" ht="15" hidden="false" customHeight="false" outlineLevel="0" collapsed="false">
      <c r="A191" s="37" t="n">
        <v>32</v>
      </c>
      <c r="B191" s="25" t="s">
        <v>180</v>
      </c>
      <c r="C191" s="38" t="n">
        <v>57</v>
      </c>
      <c r="D191" s="38" t="n">
        <v>240.1</v>
      </c>
      <c r="E191" s="68" t="n">
        <f aca="false">SUM([1]січень!E202)</f>
        <v>108.06</v>
      </c>
      <c r="F191" s="68" t="n">
        <f aca="false">SUM([1]січень!F202)</f>
        <v>0</v>
      </c>
      <c r="G191" s="68" t="n">
        <f aca="false">SUM([1]січень!G202)</f>
        <v>0</v>
      </c>
      <c r="H191" s="68" t="n">
        <f aca="false">SUM([1]січень!H202)</f>
        <v>1.63</v>
      </c>
      <c r="I191" s="68" t="n">
        <f aca="false">SUM([1]січень!I202)</f>
        <v>0</v>
      </c>
      <c r="J191" s="69" t="n">
        <f aca="false">K191/D191</f>
        <v>0.45006247396918</v>
      </c>
      <c r="K191" s="70" t="n">
        <f aca="false">L191+M191+E191</f>
        <v>108.06</v>
      </c>
      <c r="L191" s="71" t="n">
        <f aca="false">F191*1163</f>
        <v>0</v>
      </c>
      <c r="M191" s="71" t="n">
        <f aca="false">G191*9.5</f>
        <v>0</v>
      </c>
    </row>
    <row r="192" customFormat="false" ht="15" hidden="false" customHeight="false" outlineLevel="0" collapsed="false">
      <c r="A192" s="37" t="n">
        <v>33</v>
      </c>
      <c r="B192" s="25" t="s">
        <v>181</v>
      </c>
      <c r="C192" s="38" t="n">
        <v>45</v>
      </c>
      <c r="D192" s="38" t="n">
        <v>140</v>
      </c>
      <c r="E192" s="68" t="n">
        <f aca="false">SUM([1]січень!E205)</f>
        <v>59.77</v>
      </c>
      <c r="F192" s="68" t="n">
        <f aca="false">SUM([1]січень!F205)</f>
        <v>0</v>
      </c>
      <c r="G192" s="68" t="n">
        <f aca="false">SUM([1]січень!G205)</f>
        <v>0</v>
      </c>
      <c r="H192" s="68" t="n">
        <f aca="false">SUM([1]січень!H205)</f>
        <v>0</v>
      </c>
      <c r="I192" s="68" t="n">
        <f aca="false">SUM([1]січень!I205)</f>
        <v>0</v>
      </c>
      <c r="J192" s="69" t="n">
        <f aca="false">K192/D192</f>
        <v>0.426928571428571</v>
      </c>
      <c r="K192" s="70" t="n">
        <f aca="false">L192+M192+E192</f>
        <v>59.77</v>
      </c>
      <c r="L192" s="71" t="n">
        <f aca="false">F192*1163</f>
        <v>0</v>
      </c>
      <c r="M192" s="71" t="n">
        <f aca="false">G192*9.5</f>
        <v>0</v>
      </c>
    </row>
    <row r="193" customFormat="false" ht="15" hidden="false" customHeight="false" outlineLevel="0" collapsed="false">
      <c r="A193" s="37" t="n">
        <v>34</v>
      </c>
      <c r="B193" s="25" t="s">
        <v>182</v>
      </c>
      <c r="C193" s="38" t="n">
        <v>7</v>
      </c>
      <c r="D193" s="38" t="n">
        <v>372.6</v>
      </c>
      <c r="E193" s="68" t="n">
        <f aca="false">SUM([1]січень!E204)</f>
        <v>138.98</v>
      </c>
      <c r="F193" s="68" t="n">
        <f aca="false">SUM([1]січень!F204)</f>
        <v>0</v>
      </c>
      <c r="G193" s="68" t="n">
        <f aca="false">SUM([1]січень!G204)</f>
        <v>0</v>
      </c>
      <c r="H193" s="68" t="n">
        <f aca="false">SUM([1]січень!H204)</f>
        <v>0</v>
      </c>
      <c r="I193" s="68" t="n">
        <f aca="false">SUM([1]січень!I204)</f>
        <v>0</v>
      </c>
      <c r="J193" s="69" t="n">
        <f aca="false">K193/D193</f>
        <v>0.373000536768653</v>
      </c>
      <c r="K193" s="70" t="n">
        <f aca="false">L193+M193+E193</f>
        <v>138.98</v>
      </c>
      <c r="L193" s="71" t="n">
        <f aca="false">F193*1163</f>
        <v>0</v>
      </c>
      <c r="M193" s="71" t="n">
        <f aca="false">G193*9.5</f>
        <v>0</v>
      </c>
    </row>
    <row r="194" customFormat="false" ht="15" hidden="false" customHeight="false" outlineLevel="0" collapsed="false">
      <c r="A194" s="37" t="n">
        <v>35</v>
      </c>
      <c r="B194" s="25" t="s">
        <v>183</v>
      </c>
      <c r="C194" s="38" t="n">
        <v>55</v>
      </c>
      <c r="D194" s="38" t="n">
        <v>56</v>
      </c>
      <c r="E194" s="68" t="n">
        <f aca="false">SUM([1]січень!E201)</f>
        <v>20.61</v>
      </c>
      <c r="F194" s="68" t="n">
        <f aca="false">SUM([1]січень!F201)</f>
        <v>0</v>
      </c>
      <c r="G194" s="68" t="n">
        <f aca="false">SUM([1]січень!G201)</f>
        <v>0</v>
      </c>
      <c r="H194" s="68" t="n">
        <f aca="false">SUM([1]січень!H201)</f>
        <v>0</v>
      </c>
      <c r="I194" s="68" t="n">
        <f aca="false">SUM([1]січень!I201)</f>
        <v>0</v>
      </c>
      <c r="J194" s="69" t="n">
        <f aca="false">K194/D194</f>
        <v>0.368035714285714</v>
      </c>
      <c r="K194" s="70" t="n">
        <f aca="false">L194+M194+E194</f>
        <v>20.61</v>
      </c>
      <c r="L194" s="71" t="n">
        <f aca="false">F194*1163</f>
        <v>0</v>
      </c>
      <c r="M194" s="71" t="n">
        <f aca="false">G194*9.5</f>
        <v>0</v>
      </c>
    </row>
    <row r="195" customFormat="false" ht="15" hidden="false" customHeight="false" outlineLevel="0" collapsed="false">
      <c r="A195" s="37" t="n">
        <v>36</v>
      </c>
      <c r="B195" s="25" t="s">
        <v>184</v>
      </c>
      <c r="C195" s="38" t="n">
        <v>62</v>
      </c>
      <c r="D195" s="38" t="n">
        <v>154.2</v>
      </c>
      <c r="E195" s="68" t="n">
        <f aca="false">SUM([1]січень!E198)</f>
        <v>40.89</v>
      </c>
      <c r="F195" s="68" t="n">
        <f aca="false">SUM([1]січень!F198)</f>
        <v>0</v>
      </c>
      <c r="G195" s="68" t="n">
        <f aca="false">SUM([1]січень!G198)</f>
        <v>0</v>
      </c>
      <c r="H195" s="68" t="n">
        <f aca="false">SUM([1]січень!H198)</f>
        <v>3.62</v>
      </c>
      <c r="I195" s="68" t="n">
        <f aca="false">SUM([1]січень!I198)</f>
        <v>0</v>
      </c>
      <c r="J195" s="69" t="n">
        <f aca="false">K195/D195</f>
        <v>0.265175097276265</v>
      </c>
      <c r="K195" s="70" t="n">
        <f aca="false">L195+M195+E195</f>
        <v>40.89</v>
      </c>
      <c r="L195" s="71" t="n">
        <f aca="false">F195*1163</f>
        <v>0</v>
      </c>
      <c r="M195" s="71" t="n">
        <f aca="false">G195*9.5</f>
        <v>0</v>
      </c>
    </row>
    <row r="196" customFormat="false" ht="15" hidden="false" customHeight="false" outlineLevel="0" collapsed="false">
      <c r="A196" s="47"/>
      <c r="B196" s="60" t="s">
        <v>185</v>
      </c>
      <c r="C196" s="61" t="n">
        <f aca="false">SUM(C160:C195)</f>
        <v>4326</v>
      </c>
      <c r="D196" s="61" t="n">
        <f aca="false">SUM(D160:D195)</f>
        <v>21839.93</v>
      </c>
      <c r="E196" s="61" t="n">
        <f aca="false">SUM(E160:E195)</f>
        <v>28108.65</v>
      </c>
      <c r="F196" s="61" t="n">
        <f aca="false">SUM(F160:F195)</f>
        <v>429.57</v>
      </c>
      <c r="G196" s="61" t="n">
        <f aca="false">SUM(G160:G195)</f>
        <v>5052.17</v>
      </c>
      <c r="H196" s="61" t="n">
        <f aca="false">SUM(H160:H195)</f>
        <v>207.49</v>
      </c>
      <c r="I196" s="61" t="n">
        <f aca="false">SUM(I160:I195)</f>
        <v>2</v>
      </c>
      <c r="J196" s="64"/>
      <c r="K196" s="65"/>
      <c r="L196" s="65"/>
      <c r="M196" s="65"/>
    </row>
    <row r="197" customFormat="false" ht="15" hidden="false" customHeight="false" outlineLevel="0" collapsed="false">
      <c r="A197" s="47"/>
      <c r="B197" s="60" t="s">
        <v>186</v>
      </c>
      <c r="C197" s="61"/>
      <c r="D197" s="61"/>
      <c r="E197" s="61"/>
      <c r="F197" s="61"/>
      <c r="G197" s="61"/>
      <c r="H197" s="61"/>
      <c r="I197" s="61"/>
      <c r="J197" s="72" t="n">
        <f aca="false">SUM(J160:J195)/36</f>
        <v>13.8163438539468</v>
      </c>
      <c r="K197" s="65"/>
      <c r="L197" s="65"/>
      <c r="M197" s="65"/>
    </row>
    <row r="198" customFormat="false" ht="15" hidden="false" customHeight="false" outlineLevel="0" collapsed="false">
      <c r="E198" s="5"/>
      <c r="F198" s="5"/>
      <c r="G198" s="5"/>
      <c r="H198" s="5"/>
      <c r="I198" s="5"/>
      <c r="J198" s="5"/>
      <c r="M198" s="1"/>
    </row>
    <row r="199" customFormat="false" ht="15" hidden="false" customHeight="false" outlineLevel="0" collapsed="false">
      <c r="E199" s="5"/>
      <c r="F199" s="5"/>
      <c r="G199" s="5"/>
      <c r="H199" s="5"/>
      <c r="I199" s="5"/>
      <c r="J199" s="5"/>
      <c r="M199" s="1"/>
    </row>
    <row r="200" customFormat="false" ht="23.85" hidden="false" customHeight="true" outlineLevel="0" collapsed="false">
      <c r="A200" s="6" t="s">
        <v>1</v>
      </c>
      <c r="B200" s="7" t="s">
        <v>2</v>
      </c>
      <c r="C200" s="8" t="s">
        <v>3</v>
      </c>
      <c r="D200" s="8" t="s">
        <v>4</v>
      </c>
      <c r="E200" s="8" t="s">
        <v>5</v>
      </c>
      <c r="F200" s="8"/>
      <c r="G200" s="8"/>
      <c r="H200" s="8"/>
      <c r="I200" s="8"/>
      <c r="J200" s="8" t="s">
        <v>6</v>
      </c>
      <c r="K200" s="8" t="s">
        <v>7</v>
      </c>
      <c r="L200" s="8"/>
      <c r="M200" s="8"/>
    </row>
    <row r="201" customFormat="false" ht="51" hidden="false" customHeight="false" outlineLevel="0" collapsed="false">
      <c r="A201" s="6"/>
      <c r="B201" s="7"/>
      <c r="C201" s="8"/>
      <c r="D201" s="8"/>
      <c r="E201" s="8" t="s">
        <v>8</v>
      </c>
      <c r="F201" s="8" t="s">
        <v>9</v>
      </c>
      <c r="G201" s="8" t="s">
        <v>10</v>
      </c>
      <c r="H201" s="8" t="s">
        <v>11</v>
      </c>
      <c r="I201" s="8" t="s">
        <v>12</v>
      </c>
      <c r="J201" s="8"/>
      <c r="K201" s="8" t="s">
        <v>13</v>
      </c>
      <c r="L201" s="8" t="s">
        <v>14</v>
      </c>
      <c r="M201" s="8" t="s">
        <v>15</v>
      </c>
    </row>
    <row r="202" customFormat="false" ht="15" hidden="false" customHeight="false" outlineLevel="0" collapsed="false">
      <c r="A202" s="36" t="s">
        <v>187</v>
      </c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</row>
    <row r="203" customFormat="false" ht="15" hidden="false" customHeight="false" outlineLevel="0" collapsed="false">
      <c r="A203" s="73" t="n">
        <v>1</v>
      </c>
      <c r="B203" s="74" t="s">
        <v>188</v>
      </c>
      <c r="C203" s="75" t="n">
        <v>1000</v>
      </c>
      <c r="D203" s="75" t="n">
        <v>2559.06</v>
      </c>
      <c r="E203" s="40" t="n">
        <f aca="false">SUM([1]січень!E216)</f>
        <v>214.3</v>
      </c>
      <c r="F203" s="40" t="n">
        <f aca="false">SUM([1]січень!F216)</f>
        <v>3.91</v>
      </c>
      <c r="G203" s="40" t="n">
        <f aca="false">SUM([1]січень!G216)</f>
        <v>0</v>
      </c>
      <c r="H203" s="40" t="n">
        <f aca="false">SUM([1]січень!H216)</f>
        <v>9</v>
      </c>
      <c r="I203" s="40" t="n">
        <f aca="false">SUM([1]січень!I216)</f>
        <v>0</v>
      </c>
      <c r="J203" s="76" t="n">
        <f aca="false">K203/D203</f>
        <v>1.86069494267426</v>
      </c>
      <c r="K203" s="77" t="n">
        <f aca="false">L203+M203+E203</f>
        <v>4761.63</v>
      </c>
      <c r="L203" s="77" t="n">
        <f aca="false">F203*1163</f>
        <v>4547.33</v>
      </c>
      <c r="M203" s="77" t="n">
        <f aca="false">G203*9.5</f>
        <v>0</v>
      </c>
    </row>
    <row r="204" customFormat="false" ht="15" hidden="false" customHeight="false" outlineLevel="0" collapsed="false">
      <c r="A204" s="37" t="n">
        <v>2</v>
      </c>
      <c r="B204" s="74" t="s">
        <v>189</v>
      </c>
      <c r="C204" s="75" t="n">
        <v>61</v>
      </c>
      <c r="D204" s="75" t="n">
        <v>861</v>
      </c>
      <c r="E204" s="40" t="n">
        <f aca="false">SUM([1]січень!E213)</f>
        <v>4331.63</v>
      </c>
      <c r="F204" s="40" t="n">
        <f aca="false">SUM([1]січень!F213)</f>
        <v>0</v>
      </c>
      <c r="G204" s="40" t="n">
        <f aca="false">SUM([1]січень!G213)</f>
        <v>1571.46</v>
      </c>
      <c r="H204" s="40" t="n">
        <f aca="false">SUM([1]січень!H213)</f>
        <v>2</v>
      </c>
      <c r="I204" s="40" t="n">
        <f aca="false">SUM([1]січень!I213)</f>
        <v>0</v>
      </c>
      <c r="J204" s="76" t="n">
        <f aca="false">K204/D204</f>
        <v>22.369918699187</v>
      </c>
      <c r="K204" s="77" t="n">
        <f aca="false">L204+M204+E204</f>
        <v>19260.5</v>
      </c>
      <c r="L204" s="77" t="n">
        <f aca="false">F204*1163</f>
        <v>0</v>
      </c>
      <c r="M204" s="77" t="n">
        <f aca="false">G204*9.5</f>
        <v>14928.87</v>
      </c>
    </row>
    <row r="205" customFormat="false" ht="15" hidden="false" customHeight="false" outlineLevel="0" collapsed="false">
      <c r="A205" s="37" t="n">
        <v>3</v>
      </c>
      <c r="B205" s="74" t="s">
        <v>190</v>
      </c>
      <c r="C205" s="75" t="n">
        <v>60</v>
      </c>
      <c r="D205" s="75" t="n">
        <v>217</v>
      </c>
      <c r="E205" s="40" t="n">
        <f aca="false">SUM([1]січень!E217)</f>
        <v>17406.88</v>
      </c>
      <c r="F205" s="40" t="n">
        <f aca="false">SUM([1]січень!F217)</f>
        <v>0</v>
      </c>
      <c r="G205" s="40" t="n">
        <f aca="false">SUM([1]січень!G217)</f>
        <v>0</v>
      </c>
      <c r="H205" s="40" t="n">
        <f aca="false">SUM([1]січень!H217)</f>
        <v>41.38</v>
      </c>
      <c r="I205" s="40" t="n">
        <f aca="false">SUM([1]січень!I217)</f>
        <v>0</v>
      </c>
      <c r="J205" s="76" t="n">
        <f aca="false">K205/D205</f>
        <v>80.2160368663595</v>
      </c>
      <c r="K205" s="77" t="n">
        <f aca="false">L205+M205+E205</f>
        <v>17406.88</v>
      </c>
      <c r="L205" s="77" t="n">
        <f aca="false">F205*1163</f>
        <v>0</v>
      </c>
      <c r="M205" s="77" t="n">
        <f aca="false">G205*9.5</f>
        <v>0</v>
      </c>
    </row>
    <row r="206" customFormat="false" ht="15" hidden="false" customHeight="false" outlineLevel="0" collapsed="false">
      <c r="A206" s="37" t="n">
        <v>4</v>
      </c>
      <c r="B206" s="74" t="s">
        <v>191</v>
      </c>
      <c r="C206" s="75" t="n">
        <v>193</v>
      </c>
      <c r="D206" s="75" t="n">
        <v>1427.58</v>
      </c>
      <c r="E206" s="40" t="n">
        <f aca="false">SUM([1]січень!E215)</f>
        <v>12981.04</v>
      </c>
      <c r="F206" s="40" t="n">
        <f aca="false">SUM([1]січень!F215)</f>
        <v>75.09</v>
      </c>
      <c r="G206" s="40" t="n">
        <f aca="false">SUM([1]січень!G215)</f>
        <v>0</v>
      </c>
      <c r="H206" s="40" t="n">
        <f aca="false">SUM([1]січень!H215)</f>
        <v>666.51</v>
      </c>
      <c r="I206" s="40" t="n">
        <f aca="false">SUM([1]січень!I215)</f>
        <v>0</v>
      </c>
      <c r="J206" s="76" t="n">
        <f aca="false">K206/D206</f>
        <v>70.2662617856793</v>
      </c>
      <c r="K206" s="77" t="n">
        <f aca="false">L206+M206+E206</f>
        <v>100310.71</v>
      </c>
      <c r="L206" s="77" t="n">
        <f aca="false">F206*1163</f>
        <v>87329.67</v>
      </c>
      <c r="M206" s="77" t="n">
        <f aca="false">G206*9.5</f>
        <v>0</v>
      </c>
    </row>
    <row r="207" customFormat="false" ht="15" hidden="false" customHeight="false" outlineLevel="0" collapsed="false">
      <c r="A207" s="37" t="n">
        <v>5</v>
      </c>
      <c r="B207" s="74" t="s">
        <v>192</v>
      </c>
      <c r="C207" s="75" t="n">
        <v>280</v>
      </c>
      <c r="D207" s="75" t="n">
        <v>1318.3</v>
      </c>
      <c r="E207" s="40" t="n">
        <f aca="false">SUM([1]січень!E218)</f>
        <v>0</v>
      </c>
      <c r="F207" s="40" t="n">
        <f aca="false">SUM([1]січень!F218)</f>
        <v>0</v>
      </c>
      <c r="G207" s="40" t="n">
        <f aca="false">SUM([1]січень!G218)</f>
        <v>0</v>
      </c>
      <c r="H207" s="40" t="n">
        <f aca="false">SUM([1]січень!H218)</f>
        <v>0</v>
      </c>
      <c r="I207" s="40" t="n">
        <f aca="false">SUM([1]січень!I218)</f>
        <v>0</v>
      </c>
      <c r="J207" s="76" t="n">
        <f aca="false">K207/D207</f>
        <v>0</v>
      </c>
      <c r="K207" s="77" t="n">
        <f aca="false">L207+M207+E207</f>
        <v>0</v>
      </c>
      <c r="L207" s="77" t="n">
        <f aca="false">F207*1163</f>
        <v>0</v>
      </c>
      <c r="M207" s="77" t="n">
        <f aca="false">G207*9.5</f>
        <v>0</v>
      </c>
    </row>
    <row r="208" customFormat="false" ht="15" hidden="false" customHeight="false" outlineLevel="0" collapsed="false">
      <c r="A208" s="37" t="n">
        <v>6</v>
      </c>
      <c r="B208" s="74" t="s">
        <v>193</v>
      </c>
      <c r="C208" s="75" t="n">
        <v>80</v>
      </c>
      <c r="D208" s="75" t="n">
        <v>213.7</v>
      </c>
      <c r="E208" s="40" t="n">
        <f aca="false">SUM([1]січень!E220)</f>
        <v>43.78</v>
      </c>
      <c r="F208" s="40" t="n">
        <f aca="false">SUM([1]січень!F220)</f>
        <v>0</v>
      </c>
      <c r="G208" s="40" t="n">
        <f aca="false">SUM([1]січень!G220)</f>
        <v>0</v>
      </c>
      <c r="H208" s="40" t="n">
        <f aca="false">SUM([1]січень!H220)</f>
        <v>0.59</v>
      </c>
      <c r="I208" s="40" t="n">
        <f aca="false">SUM([1]січень!I220)</f>
        <v>0</v>
      </c>
      <c r="J208" s="76" t="n">
        <f aca="false">K208/D208</f>
        <v>0.204866635470285</v>
      </c>
      <c r="K208" s="77" t="n">
        <f aca="false">L208+M208+E208</f>
        <v>43.78</v>
      </c>
      <c r="L208" s="77" t="n">
        <f aca="false">F208*1163</f>
        <v>0</v>
      </c>
      <c r="M208" s="77" t="n">
        <f aca="false">G208*9.5</f>
        <v>0</v>
      </c>
    </row>
    <row r="209" customFormat="false" ht="15" hidden="false" customHeight="false" outlineLevel="0" collapsed="false">
      <c r="A209" s="37" t="n">
        <v>7</v>
      </c>
      <c r="B209" s="74" t="s">
        <v>194</v>
      </c>
      <c r="C209" s="75" t="n">
        <v>40</v>
      </c>
      <c r="D209" s="75" t="n">
        <v>173.8</v>
      </c>
      <c r="E209" s="40" t="n">
        <f aca="false">SUM([1]січень!E221)</f>
        <v>0</v>
      </c>
      <c r="F209" s="40" t="n">
        <f aca="false">SUM([1]січень!F221)</f>
        <v>0</v>
      </c>
      <c r="G209" s="40" t="n">
        <f aca="false">SUM([1]січень!G221)</f>
        <v>0</v>
      </c>
      <c r="H209" s="40" t="n">
        <f aca="false">SUM([1]січень!H221)</f>
        <v>1</v>
      </c>
      <c r="I209" s="40" t="n">
        <f aca="false">SUM([1]січень!I221)</f>
        <v>0</v>
      </c>
      <c r="J209" s="76" t="n">
        <f aca="false">K209/D209</f>
        <v>0</v>
      </c>
      <c r="K209" s="77" t="n">
        <f aca="false">L209+M209+E209</f>
        <v>0</v>
      </c>
      <c r="L209" s="77" t="n">
        <f aca="false">F209*1163</f>
        <v>0</v>
      </c>
      <c r="M209" s="77" t="n">
        <f aca="false">G209*9.5</f>
        <v>0</v>
      </c>
    </row>
    <row r="210" customFormat="false" ht="15" hidden="false" customHeight="false" outlineLevel="0" collapsed="false">
      <c r="A210" s="37" t="n">
        <v>8</v>
      </c>
      <c r="B210" s="78" t="s">
        <v>195</v>
      </c>
      <c r="C210" s="75" t="n">
        <v>80</v>
      </c>
      <c r="D210" s="75" t="n">
        <v>232.1</v>
      </c>
      <c r="E210" s="40" t="n">
        <f aca="false">SUM([1]січень!E214)</f>
        <v>3023.04</v>
      </c>
      <c r="F210" s="40" t="n">
        <f aca="false">SUM([1]січень!F214)</f>
        <v>22.9</v>
      </c>
      <c r="G210" s="40" t="n">
        <f aca="false">SUM([1]січень!G214)</f>
        <v>0</v>
      </c>
      <c r="H210" s="40" t="n">
        <f aca="false">SUM([1]січень!H214)</f>
        <v>31.03</v>
      </c>
      <c r="I210" s="40" t="n">
        <f aca="false">SUM([1]січень!I214)</f>
        <v>10.34</v>
      </c>
      <c r="J210" s="76" t="n">
        <f aca="false">K210/D210</f>
        <v>127.771391641534</v>
      </c>
      <c r="K210" s="77" t="n">
        <f aca="false">L210+M210+E210</f>
        <v>29655.74</v>
      </c>
      <c r="L210" s="77" t="n">
        <f aca="false">F210*1163</f>
        <v>26632.7</v>
      </c>
      <c r="M210" s="77" t="n">
        <f aca="false">G210*9.5</f>
        <v>0</v>
      </c>
    </row>
    <row r="211" customFormat="false" ht="15" hidden="false" customHeight="false" outlineLevel="0" collapsed="false">
      <c r="A211" s="37" t="n">
        <v>9</v>
      </c>
      <c r="B211" s="74" t="s">
        <v>196</v>
      </c>
      <c r="C211" s="75"/>
      <c r="D211" s="75" t="n">
        <v>121.6</v>
      </c>
      <c r="E211" s="40" t="n">
        <f aca="false">SUM([1]січень!E219)</f>
        <v>114.78</v>
      </c>
      <c r="F211" s="40" t="n">
        <f aca="false">SUM([1]січень!F219)</f>
        <v>0</v>
      </c>
      <c r="G211" s="40" t="n">
        <f aca="false">SUM([1]січень!G219)</f>
        <v>0</v>
      </c>
      <c r="H211" s="40" t="n">
        <f aca="false">SUM([1]січень!H219)</f>
        <v>3</v>
      </c>
      <c r="I211" s="40" t="n">
        <f aca="false">SUM([1]січень!I219)</f>
        <v>3</v>
      </c>
      <c r="J211" s="76" t="n">
        <f aca="false">K211/D211</f>
        <v>0.943914473684211</v>
      </c>
      <c r="K211" s="77" t="n">
        <f aca="false">L211+M211+E211</f>
        <v>114.78</v>
      </c>
      <c r="L211" s="77" t="n">
        <f aca="false">F211*1163</f>
        <v>0</v>
      </c>
      <c r="M211" s="77" t="n">
        <f aca="false">G211*9.5</f>
        <v>0</v>
      </c>
    </row>
    <row r="212" customFormat="false" ht="15" hidden="false" customHeight="false" outlineLevel="0" collapsed="false">
      <c r="A212" s="37" t="n">
        <v>10</v>
      </c>
      <c r="B212" s="74" t="s">
        <v>197</v>
      </c>
      <c r="C212" s="75" t="n">
        <v>25</v>
      </c>
      <c r="D212" s="75" t="n">
        <v>98.1</v>
      </c>
      <c r="E212" s="40" t="n">
        <f aca="false">SUM([1]січень!E223)</f>
        <v>38115.45</v>
      </c>
      <c r="F212" s="40" t="n">
        <f aca="false">SUM([1]січень!F223)</f>
        <v>101.9</v>
      </c>
      <c r="G212" s="40" t="n">
        <f aca="false">SUM([1]січень!G223)</f>
        <v>1571.46</v>
      </c>
      <c r="H212" s="40" t="n">
        <f aca="false">SUM([1]січень!H223)</f>
        <v>754.51</v>
      </c>
      <c r="I212" s="40" t="n">
        <f aca="false">SUM([1]січень!I223)</f>
        <v>13.34</v>
      </c>
      <c r="J212" s="76" t="n">
        <f aca="false">K212/D212</f>
        <v>1748.76676860347</v>
      </c>
      <c r="K212" s="77" t="n">
        <f aca="false">L212+M212+E212</f>
        <v>171554.02</v>
      </c>
      <c r="L212" s="77" t="n">
        <f aca="false">F212*1163</f>
        <v>118509.7</v>
      </c>
      <c r="M212" s="77" t="n">
        <f aca="false">G212*9.5</f>
        <v>14928.87</v>
      </c>
    </row>
    <row r="213" customFormat="false" ht="15" hidden="false" customHeight="false" outlineLevel="0" collapsed="false">
      <c r="A213" s="37" t="n">
        <v>11</v>
      </c>
      <c r="B213" s="79" t="s">
        <v>198</v>
      </c>
      <c r="C213" s="75" t="n">
        <v>20</v>
      </c>
      <c r="D213" s="75" t="n">
        <v>94.55</v>
      </c>
      <c r="E213" s="40" t="n">
        <f aca="false">SUM([1]січень!E224)</f>
        <v>0</v>
      </c>
      <c r="F213" s="40" t="n">
        <f aca="false">SUM([1]січень!F224)</f>
        <v>0</v>
      </c>
      <c r="G213" s="40" t="n">
        <f aca="false">SUM([1]січень!G224)</f>
        <v>0</v>
      </c>
      <c r="H213" s="40" t="n">
        <f aca="false">SUM([1]січень!H224)</f>
        <v>0</v>
      </c>
      <c r="I213" s="40" t="n">
        <f aca="false">SUM([1]січень!I224)</f>
        <v>0</v>
      </c>
      <c r="J213" s="76" t="n">
        <f aca="false">K213/D213</f>
        <v>0</v>
      </c>
      <c r="K213" s="77" t="n">
        <f aca="false">L213+M213+E213</f>
        <v>0</v>
      </c>
      <c r="L213" s="77" t="n">
        <f aca="false">F213*1163</f>
        <v>0</v>
      </c>
      <c r="M213" s="77" t="n">
        <f aca="false">G213*9.5</f>
        <v>0</v>
      </c>
    </row>
    <row r="214" customFormat="false" ht="15" hidden="false" customHeight="false" outlineLevel="0" collapsed="false">
      <c r="A214" s="80"/>
      <c r="B214" s="7" t="s">
        <v>185</v>
      </c>
      <c r="C214" s="48" t="n">
        <f aca="false">SUM(C203:C213)</f>
        <v>1839</v>
      </c>
      <c r="D214" s="48" t="n">
        <f aca="false">SUM(D203:D213)</f>
        <v>7316.79</v>
      </c>
      <c r="E214" s="48" t="n">
        <f aca="false">SUM(E203:E213)</f>
        <v>76230.9</v>
      </c>
      <c r="F214" s="48" t="n">
        <f aca="false">SUM(F203:F213)</f>
        <v>203.8</v>
      </c>
      <c r="G214" s="81" t="n">
        <f aca="false">SUM(G203:G213)</f>
        <v>3142.92</v>
      </c>
      <c r="H214" s="48" t="n">
        <f aca="false">SUM(H203:H213)</f>
        <v>1509.02</v>
      </c>
      <c r="I214" s="48" t="n">
        <f aca="false">SUM(I203:I213)</f>
        <v>26.68</v>
      </c>
      <c r="J214" s="82"/>
      <c r="K214" s="52"/>
      <c r="L214" s="83"/>
      <c r="M214" s="52"/>
    </row>
    <row r="215" customFormat="false" ht="15" hidden="false" customHeight="false" outlineLevel="0" collapsed="false">
      <c r="A215" s="80"/>
      <c r="B215" s="7" t="s">
        <v>186</v>
      </c>
      <c r="C215" s="48"/>
      <c r="D215" s="48"/>
      <c r="E215" s="48"/>
      <c r="F215" s="48"/>
      <c r="G215" s="52"/>
      <c r="H215" s="48"/>
      <c r="I215" s="52"/>
      <c r="J215" s="69" t="n">
        <f aca="false">SUM(J203:J213)/11</f>
        <v>186.581804877096</v>
      </c>
      <c r="K215" s="52"/>
      <c r="L215" s="52"/>
      <c r="M215" s="52"/>
    </row>
    <row r="216" customFormat="false" ht="15" hidden="false" customHeight="false" outlineLevel="0" collapsed="false">
      <c r="E216" s="5"/>
      <c r="F216" s="5"/>
      <c r="G216" s="5"/>
      <c r="H216" s="5"/>
      <c r="I216" s="5"/>
      <c r="J216" s="5"/>
      <c r="M216" s="1"/>
    </row>
    <row r="217" customFormat="false" ht="15" hidden="false" customHeight="false" outlineLevel="0" collapsed="false">
      <c r="E217" s="5"/>
      <c r="F217" s="5"/>
      <c r="G217" s="5"/>
      <c r="H217" s="5"/>
      <c r="I217" s="5"/>
      <c r="J217" s="5"/>
      <c r="M217" s="1"/>
    </row>
    <row r="218" customFormat="false" ht="23.85" hidden="false" customHeight="true" outlineLevel="0" collapsed="false">
      <c r="A218" s="6" t="s">
        <v>1</v>
      </c>
      <c r="B218" s="7" t="s">
        <v>2</v>
      </c>
      <c r="C218" s="8" t="s">
        <v>3</v>
      </c>
      <c r="D218" s="8" t="s">
        <v>4</v>
      </c>
      <c r="E218" s="8" t="s">
        <v>5</v>
      </c>
      <c r="F218" s="8"/>
      <c r="G218" s="8"/>
      <c r="H218" s="8"/>
      <c r="I218" s="8"/>
      <c r="J218" s="8" t="s">
        <v>6</v>
      </c>
      <c r="K218" s="8" t="s">
        <v>7</v>
      </c>
      <c r="L218" s="8"/>
      <c r="M218" s="8"/>
    </row>
    <row r="219" customFormat="false" ht="51" hidden="false" customHeight="false" outlineLevel="0" collapsed="false">
      <c r="A219" s="6"/>
      <c r="B219" s="7"/>
      <c r="C219" s="8"/>
      <c r="D219" s="8"/>
      <c r="E219" s="8" t="s">
        <v>8</v>
      </c>
      <c r="F219" s="8" t="s">
        <v>9</v>
      </c>
      <c r="G219" s="8" t="s">
        <v>10</v>
      </c>
      <c r="H219" s="8" t="s">
        <v>11</v>
      </c>
      <c r="I219" s="8" t="s">
        <v>12</v>
      </c>
      <c r="J219" s="8"/>
      <c r="K219" s="8" t="s">
        <v>13</v>
      </c>
      <c r="L219" s="8" t="s">
        <v>14</v>
      </c>
      <c r="M219" s="8" t="s">
        <v>15</v>
      </c>
    </row>
    <row r="220" customFormat="false" ht="15" hidden="false" customHeight="false" outlineLevel="0" collapsed="false">
      <c r="A220" s="36" t="s">
        <v>199</v>
      </c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</row>
    <row r="221" customFormat="false" ht="38.25" hidden="false" customHeight="false" outlineLevel="0" collapsed="false">
      <c r="A221" s="10" t="n">
        <v>1</v>
      </c>
      <c r="B221" s="25" t="s">
        <v>200</v>
      </c>
      <c r="C221" s="84" t="n">
        <v>875</v>
      </c>
      <c r="D221" s="84" t="n">
        <v>4538.7</v>
      </c>
      <c r="E221" s="85" t="n">
        <f aca="false">SUM([1]січень!E233)</f>
        <v>15938.03</v>
      </c>
      <c r="F221" s="85" t="n">
        <f aca="false">SUM([1]січень!F233)</f>
        <v>32.99</v>
      </c>
      <c r="G221" s="85" t="n">
        <f aca="false">SUM([1]січень!G233)</f>
        <v>4412.11</v>
      </c>
      <c r="H221" s="85" t="n">
        <f aca="false">SUM([1]січень!H233)</f>
        <v>218.34</v>
      </c>
      <c r="I221" s="85" t="n">
        <f aca="false">SUM([1]січень!I233)</f>
        <v>103.83</v>
      </c>
      <c r="J221" s="86" t="n">
        <f aca="false">K221/D221</f>
        <v>21.200001101637</v>
      </c>
      <c r="K221" s="87" t="n">
        <f aca="false">L221+M221+E221</f>
        <v>96220.445</v>
      </c>
      <c r="L221" s="87" t="n">
        <f aca="false">F221*1163</f>
        <v>38367.37</v>
      </c>
      <c r="M221" s="87" t="n">
        <f aca="false">G221*9.5</f>
        <v>41915.045</v>
      </c>
    </row>
    <row r="222" customFormat="false" ht="25.5" hidden="false" customHeight="false" outlineLevel="0" collapsed="false">
      <c r="A222" s="10" t="n">
        <v>2</v>
      </c>
      <c r="B222" s="25" t="s">
        <v>201</v>
      </c>
      <c r="C222" s="84" t="n">
        <v>2425</v>
      </c>
      <c r="D222" s="84" t="n">
        <v>12788.2</v>
      </c>
      <c r="E222" s="85" t="n">
        <f aca="false">SUM([1]січень!E234)</f>
        <v>25826.9</v>
      </c>
      <c r="F222" s="85" t="n">
        <f aca="false">SUM([1]січень!F234)</f>
        <v>134.17</v>
      </c>
      <c r="G222" s="85" t="n">
        <f aca="false">SUM([1]січень!G234)</f>
        <v>0</v>
      </c>
      <c r="H222" s="85" t="n">
        <f aca="false">SUM([1]січень!H234)</f>
        <v>419.69</v>
      </c>
      <c r="I222" s="85" t="n">
        <f aca="false">SUM([1]січень!I234)</f>
        <v>37.13</v>
      </c>
      <c r="J222" s="86" t="n">
        <f aca="false">K222/D222</f>
        <v>14.2214392956006</v>
      </c>
      <c r="K222" s="87" t="n">
        <f aca="false">L222+M222+E222</f>
        <v>181866.61</v>
      </c>
      <c r="L222" s="87" t="n">
        <f aca="false">F222*1163</f>
        <v>156039.71</v>
      </c>
      <c r="M222" s="87" t="n">
        <f aca="false">G222*9.5</f>
        <v>0</v>
      </c>
    </row>
    <row r="223" customFormat="false" ht="25.5" hidden="false" customHeight="false" outlineLevel="0" collapsed="false">
      <c r="A223" s="10" t="n">
        <v>3</v>
      </c>
      <c r="B223" s="25" t="s">
        <v>202</v>
      </c>
      <c r="C223" s="84" t="n">
        <v>1332</v>
      </c>
      <c r="D223" s="84" t="n">
        <v>11092.1</v>
      </c>
      <c r="E223" s="85" t="n">
        <f aca="false">SUM([1]січень!E236)</f>
        <v>0</v>
      </c>
      <c r="F223" s="85" t="n">
        <f aca="false">SUM([1]січень!F236)</f>
        <v>0</v>
      </c>
      <c r="G223" s="85" t="n">
        <f aca="false">SUM([1]січень!G236)</f>
        <v>0</v>
      </c>
      <c r="H223" s="85" t="n">
        <f aca="false">SUM([1]січень!H236)</f>
        <v>0</v>
      </c>
      <c r="I223" s="85" t="n">
        <f aca="false">SUM([1]січень!I236)</f>
        <v>0</v>
      </c>
      <c r="J223" s="86" t="n">
        <f aca="false">K223/D223</f>
        <v>0</v>
      </c>
      <c r="K223" s="87" t="n">
        <f aca="false">L223+M223+E223</f>
        <v>0</v>
      </c>
      <c r="L223" s="87" t="n">
        <f aca="false">F223*1163</f>
        <v>0</v>
      </c>
      <c r="M223" s="87" t="n">
        <f aca="false">G223*9.5</f>
        <v>0</v>
      </c>
    </row>
    <row r="224" customFormat="false" ht="25.5" hidden="false" customHeight="false" outlineLevel="0" collapsed="false">
      <c r="A224" s="10" t="n">
        <v>4</v>
      </c>
      <c r="B224" s="25" t="s">
        <v>203</v>
      </c>
      <c r="C224" s="84" t="n">
        <v>871</v>
      </c>
      <c r="D224" s="84" t="n">
        <v>9941.8</v>
      </c>
      <c r="E224" s="85" t="n">
        <f aca="false">SUM([1]січень!E232)</f>
        <v>13897.34</v>
      </c>
      <c r="F224" s="85" t="n">
        <f aca="false">SUM([1]січень!F232)</f>
        <v>193.66</v>
      </c>
      <c r="G224" s="85" t="n">
        <f aca="false">SUM([1]січень!G232)</f>
        <v>3.57</v>
      </c>
      <c r="H224" s="85" t="n">
        <f aca="false">SUM([1]січень!H232)</f>
        <v>365.83</v>
      </c>
      <c r="I224" s="85" t="n">
        <f aca="false">SUM([1]січень!I232)</f>
        <v>0</v>
      </c>
      <c r="J224" s="86" t="n">
        <f aca="false">K224/D224</f>
        <v>24.0557881872498</v>
      </c>
      <c r="K224" s="87" t="n">
        <f aca="false">L224+M224+E224</f>
        <v>239157.835</v>
      </c>
      <c r="L224" s="87" t="n">
        <f aca="false">F224*1163</f>
        <v>225226.58</v>
      </c>
      <c r="M224" s="87" t="n">
        <f aca="false">G224*9.5</f>
        <v>33.915</v>
      </c>
    </row>
    <row r="225" customFormat="false" ht="25.5" hidden="false" customHeight="false" outlineLevel="0" collapsed="false">
      <c r="A225" s="10" t="n">
        <v>5</v>
      </c>
      <c r="B225" s="25" t="s">
        <v>204</v>
      </c>
      <c r="C225" s="84" t="n">
        <v>2028</v>
      </c>
      <c r="D225" s="84" t="n">
        <v>8780.4</v>
      </c>
      <c r="E225" s="85" t="n">
        <f aca="false">SUM([1]січень!E235)</f>
        <v>72929.84</v>
      </c>
      <c r="F225" s="85" t="n">
        <f aca="false">SUM([1]січень!F235)</f>
        <v>555.18</v>
      </c>
      <c r="G225" s="85" t="n">
        <f aca="false">SUM([1]січень!G235)</f>
        <v>4415.68</v>
      </c>
      <c r="H225" s="85" t="n">
        <f aca="false">SUM([1]січень!H235)</f>
        <v>1670.52</v>
      </c>
      <c r="I225" s="85" t="n">
        <f aca="false">SUM([1]січень!I235)</f>
        <v>183.61</v>
      </c>
      <c r="J225" s="86" t="n">
        <f aca="false">K225/D225</f>
        <v>86.6194182497381</v>
      </c>
      <c r="K225" s="87" t="n">
        <f aca="false">L225+M225+E225</f>
        <v>760553.14</v>
      </c>
      <c r="L225" s="87" t="n">
        <f aca="false">F225*1163</f>
        <v>645674.34</v>
      </c>
      <c r="M225" s="87" t="n">
        <f aca="false">G225*9.5</f>
        <v>41948.96</v>
      </c>
    </row>
    <row r="226" customFormat="false" ht="15" hidden="false" customHeight="false" outlineLevel="0" collapsed="false">
      <c r="A226" s="88"/>
      <c r="B226" s="89" t="s">
        <v>185</v>
      </c>
      <c r="C226" s="90" t="n">
        <f aca="false">SUM(C221:C225)</f>
        <v>7531</v>
      </c>
      <c r="D226" s="90" t="n">
        <f aca="false">SUM(D221:D225)</f>
        <v>47141.2</v>
      </c>
      <c r="E226" s="90" t="n">
        <f aca="false">SUM(E221:E225)</f>
        <v>128592.11</v>
      </c>
      <c r="F226" s="90" t="n">
        <f aca="false">SUM(F221:F225)</f>
        <v>916</v>
      </c>
      <c r="G226" s="90" t="n">
        <f aca="false">SUM(G221:G225)</f>
        <v>8831.36</v>
      </c>
      <c r="H226" s="90" t="n">
        <f aca="false">SUM(H221:H225)</f>
        <v>2674.38</v>
      </c>
      <c r="I226" s="90" t="n">
        <f aca="false">SUM(I221:I225)</f>
        <v>324.57</v>
      </c>
      <c r="J226" s="91"/>
      <c r="K226" s="92"/>
      <c r="L226" s="92"/>
      <c r="M226" s="92"/>
    </row>
    <row r="227" customFormat="false" ht="15" hidden="false" customHeight="false" outlineLevel="0" collapsed="false">
      <c r="A227" s="93"/>
      <c r="B227" s="89" t="s">
        <v>186</v>
      </c>
      <c r="C227" s="90"/>
      <c r="D227" s="90"/>
      <c r="E227" s="90"/>
      <c r="F227" s="90"/>
      <c r="G227" s="90"/>
      <c r="H227" s="90"/>
      <c r="I227" s="90"/>
      <c r="J227" s="86" t="n">
        <f aca="false">SUM(J221:J225)/5</f>
        <v>29.2193293668451</v>
      </c>
      <c r="K227" s="92"/>
      <c r="L227" s="92"/>
      <c r="M227" s="92"/>
    </row>
  </sheetData>
  <mergeCells count="57">
    <mergeCell ref="A1:K1"/>
    <mergeCell ref="A3:A4"/>
    <mergeCell ref="B3:B4"/>
    <mergeCell ref="C3:C4"/>
    <mergeCell ref="D3:D4"/>
    <mergeCell ref="E3:I3"/>
    <mergeCell ref="J3:J4"/>
    <mergeCell ref="K3:M3"/>
    <mergeCell ref="A5:M5"/>
    <mergeCell ref="A59:A60"/>
    <mergeCell ref="B59:B60"/>
    <mergeCell ref="C59:C60"/>
    <mergeCell ref="D59:D60"/>
    <mergeCell ref="E59:I59"/>
    <mergeCell ref="J59:J60"/>
    <mergeCell ref="K59:M59"/>
    <mergeCell ref="A61:M61"/>
    <mergeCell ref="A112:A113"/>
    <mergeCell ref="B112:B113"/>
    <mergeCell ref="C112:C113"/>
    <mergeCell ref="D112:D113"/>
    <mergeCell ref="E112:I112"/>
    <mergeCell ref="J112:J113"/>
    <mergeCell ref="K112:M112"/>
    <mergeCell ref="A114:M114"/>
    <mergeCell ref="A137:A138"/>
    <mergeCell ref="B137:B138"/>
    <mergeCell ref="C137:C138"/>
    <mergeCell ref="D137:D138"/>
    <mergeCell ref="E137:I137"/>
    <mergeCell ref="J137:J138"/>
    <mergeCell ref="K137:M137"/>
    <mergeCell ref="A139:M139"/>
    <mergeCell ref="A157:A158"/>
    <mergeCell ref="B157:B158"/>
    <mergeCell ref="C157:C158"/>
    <mergeCell ref="D157:D158"/>
    <mergeCell ref="E157:I157"/>
    <mergeCell ref="J157:J158"/>
    <mergeCell ref="K157:M157"/>
    <mergeCell ref="A159:M159"/>
    <mergeCell ref="A200:A201"/>
    <mergeCell ref="B200:B201"/>
    <mergeCell ref="C200:C201"/>
    <mergeCell ref="D200:D201"/>
    <mergeCell ref="E200:I200"/>
    <mergeCell ref="J200:J201"/>
    <mergeCell ref="K200:M200"/>
    <mergeCell ref="A202:M202"/>
    <mergeCell ref="A218:A219"/>
    <mergeCell ref="B218:B219"/>
    <mergeCell ref="C218:C219"/>
    <mergeCell ref="D218:D219"/>
    <mergeCell ref="E218:I218"/>
    <mergeCell ref="J218:J219"/>
    <mergeCell ref="K218:M218"/>
    <mergeCell ref="A220:M22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6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8.71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8.71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</TotalTime>
  <Application>LibreOffice/7.6.4.1$Windows_X86_64 LibreOffice_project/e19e193f88cd6c0525a17fb7a176ed8e6a3e2aa1</Application>
  <AppVersion>15.0000</AppVersion>
  <Company>Reanimator Extreme Edition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2025-02-12T14:13:18Z</dcterms:created>
  <dc:creator>fedorchuk</dc:creator>
  <dc:description/>
  <dc:language>uk-UA</dc:language>
  <cp:lastModifiedBy/>
  <dcterms:modified xsi:type="dcterms:W3CDTF">2025-05-09T15:57:38Z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