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externalReferences>
    <externalReference r:id="rId4"/>
  </externalReferences>
  <definedNames>
    <definedName function="false" hidden="false" localSheetId="0" name="_xlnm.Print_Area" vbProcedure="false">Лист1!$A$1:$M$227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<sst xmlns="http://schemas.openxmlformats.org/spreadsheetml/2006/main" count="304" uniqueCount="204">
  <si>
    <t xml:space="preserve">Обсяг та структура енергоресурсів, спожитих будівлями за січень-лютий 2025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</si>
  <si>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</si>
  <si>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</si>
  <si>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</si>
  <si>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</si>
  <si>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</si>
  <si>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</si>
  <si>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</si>
  <si>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</si>
  <si>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</si>
  <si>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</si>
  <si>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</si>
  <si>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</si>
  <si>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</si>
  <si>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</si>
  <si>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</si>
  <si>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</si>
  <si>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</si>
  <si>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50 (Рокині)</t>
  </si>
  <si>
    <t xml:space="preserve">ЗДО № 46 (Забороль)</t>
  </si>
  <si>
    <t xml:space="preserve">ЗДО № 49 (Княгининок)</t>
  </si>
  <si>
    <t xml:space="preserve">ЗДО № 12</t>
  </si>
  <si>
    <t xml:space="preserve">ЗДО № 32</t>
  </si>
  <si>
    <t xml:space="preserve">ЗДО № 44 (В.Омеляник)</t>
  </si>
  <si>
    <t xml:space="preserve">ЗДО № 41</t>
  </si>
  <si>
    <t xml:space="preserve">ЗДО № 18</t>
  </si>
  <si>
    <t xml:space="preserve">ЗДО № 33</t>
  </si>
  <si>
    <t xml:space="preserve">ЗДО № 31</t>
  </si>
  <si>
    <t xml:space="preserve">ЗДО № 38</t>
  </si>
  <si>
    <t xml:space="preserve">ЗДО № 21</t>
  </si>
  <si>
    <t xml:space="preserve">ЗДО № 03</t>
  </si>
  <si>
    <t xml:space="preserve">ЗДО № 25</t>
  </si>
  <si>
    <t xml:space="preserve">ЗДО № 30</t>
  </si>
  <si>
    <t xml:space="preserve">ЗДО № 34</t>
  </si>
  <si>
    <t xml:space="preserve">ЗДО № 04</t>
  </si>
  <si>
    <t xml:space="preserve">ЗДО № 08</t>
  </si>
  <si>
    <t xml:space="preserve">ЗДО № 24</t>
  </si>
  <si>
    <t xml:space="preserve">ЗДО № 39</t>
  </si>
  <si>
    <t xml:space="preserve">ЗДО № 35</t>
  </si>
  <si>
    <t xml:space="preserve">ЗДО № 01</t>
  </si>
  <si>
    <t xml:space="preserve">ЗДО № 36</t>
  </si>
  <si>
    <t xml:space="preserve">ЗДО № 28</t>
  </si>
  <si>
    <t xml:space="preserve">ЗДО № 20</t>
  </si>
  <si>
    <t xml:space="preserve">ЗДО № 42 (Дачне)</t>
  </si>
  <si>
    <t xml:space="preserve">ЗДО № 07</t>
  </si>
  <si>
    <t xml:space="preserve">ЗДО № 23</t>
  </si>
  <si>
    <t xml:space="preserve">ЗДО № 09</t>
  </si>
  <si>
    <t xml:space="preserve">ЗДО № 10</t>
  </si>
  <si>
    <t xml:space="preserve">ЗДО № 48 (Тарасове)</t>
  </si>
  <si>
    <t xml:space="preserve">ЗДО № 45 (Жидичин)</t>
  </si>
  <si>
    <t xml:space="preserve">ЗДО № 05</t>
  </si>
  <si>
    <t xml:space="preserve">ЗДО № 27</t>
  </si>
  <si>
    <t xml:space="preserve">ЗДО № 11</t>
  </si>
  <si>
    <t xml:space="preserve">ЗДО № 13</t>
  </si>
  <si>
    <t xml:space="preserve">ЗДО № 02</t>
  </si>
  <si>
    <t xml:space="preserve">ЗДО № 14</t>
  </si>
  <si>
    <t xml:space="preserve">ЗДО № 22</t>
  </si>
  <si>
    <t xml:space="preserve">ЗДО № 29</t>
  </si>
  <si>
    <t xml:space="preserve">ЗДО № 17</t>
  </si>
  <si>
    <t xml:space="preserve">ЗДО № 26</t>
  </si>
  <si>
    <t xml:space="preserve">ЗДО № 37</t>
  </si>
  <si>
    <t xml:space="preserve">ЗДО № 06</t>
  </si>
  <si>
    <t xml:space="preserve">ЗДО № 40</t>
  </si>
  <si>
    <t xml:space="preserve">ЗДО № 19</t>
  </si>
  <si>
    <t xml:space="preserve">ЗДО № 16</t>
  </si>
  <si>
    <t xml:space="preserve">ЗДО № 47 (Одеради)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</si>
  <si>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</si>
  <si>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</si>
  <si>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</si>
  <si>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</si>
  <si>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ЗЗСО № 34 (Княгининок)</t>
  </si>
  <si>
    <t xml:space="preserve">МРЦ</t>
  </si>
  <si>
    <t xml:space="preserve">Централізована бухгалтерія</t>
  </si>
  <si>
    <t xml:space="preserve">ЗЗСО № 38 (Рокині)</t>
  </si>
  <si>
    <t xml:space="preserve">ЗЗСО № 02</t>
  </si>
  <si>
    <t xml:space="preserve">ЗЗСО № 28 </t>
  </si>
  <si>
    <t xml:space="preserve">ЗЗСО № 05</t>
  </si>
  <si>
    <t xml:space="preserve">Будинок вчителя</t>
  </si>
  <si>
    <t xml:space="preserve">ЗЗСО № 18</t>
  </si>
  <si>
    <t xml:space="preserve">ЗЗСО № 13</t>
  </si>
  <si>
    <t xml:space="preserve">ЗЗСО № 39 (Шепель)</t>
  </si>
  <si>
    <t xml:space="preserve">ЗЗСО № 07</t>
  </si>
  <si>
    <t xml:space="preserve">ДЮСШ № 2 </t>
  </si>
  <si>
    <t xml:space="preserve">ЗЗСО № 21</t>
  </si>
  <si>
    <t xml:space="preserve">ЗЗСО № 19</t>
  </si>
  <si>
    <t xml:space="preserve">ЗЗСО № 15</t>
  </si>
  <si>
    <t xml:space="preserve">ЗЗСО № 14</t>
  </si>
  <si>
    <t xml:space="preserve">ЗЗСО № 30 (Боголюби)</t>
  </si>
  <si>
    <t xml:space="preserve">ПУМ</t>
  </si>
  <si>
    <t xml:space="preserve">НРЦ</t>
  </si>
  <si>
    <t xml:space="preserve">ЗЗСО № 10</t>
  </si>
  <si>
    <t xml:space="preserve">ЗЗСО № 32 (Забороль)</t>
  </si>
  <si>
    <t xml:space="preserve">ЗЗСО № 16</t>
  </si>
  <si>
    <t xml:space="preserve">ЗЗСО № 03</t>
  </si>
  <si>
    <t xml:space="preserve">ЗЗСО № 17</t>
  </si>
  <si>
    <t xml:space="preserve">ЗЗСО № 20</t>
  </si>
  <si>
    <t xml:space="preserve">ЗЗСО № 04</t>
  </si>
  <si>
    <t xml:space="preserve">ЗЗСО № 22</t>
  </si>
  <si>
    <t xml:space="preserve">ЗЗСО № 01</t>
  </si>
  <si>
    <t xml:space="preserve">ЗЗСО № 23</t>
  </si>
  <si>
    <t xml:space="preserve">ЗЗСО № 08</t>
  </si>
  <si>
    <t xml:space="preserve">ЗЗСО № 11</t>
  </si>
  <si>
    <t xml:space="preserve">ЗЗСО № 12</t>
  </si>
  <si>
    <t xml:space="preserve">ЗЗСО № 09</t>
  </si>
  <si>
    <t xml:space="preserve">ЗЗСО № 27</t>
  </si>
  <si>
    <t xml:space="preserve">ЗЗСО № 25</t>
  </si>
  <si>
    <t xml:space="preserve">ЗЗСО № 31 (Жидичин)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</si>
  <si>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</si>
  <si>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</si>
  <si>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</si>
  <si>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</si>
  <si>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</si>
  <si>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</si>
  <si>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</si>
  <si>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</si>
  <si>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</si>
  <si>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</si>
  <si>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</si>
  <si>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Княгининівська сільська рада</t>
  </si>
  <si>
    <t xml:space="preserve">УТЗ ЛМР,                          Б. Хмельницького, 21</t>
  </si>
  <si>
    <t xml:space="preserve">МВ ЛМР,                          Б. Хмельницького, 17</t>
  </si>
  <si>
    <t xml:space="preserve">Терцентр соціального обслуговування</t>
  </si>
  <si>
    <t xml:space="preserve">ЛМР,                          Б. Хмельницького, 19</t>
  </si>
  <si>
    <t xml:space="preserve">Департамент ЖКГ</t>
  </si>
  <si>
    <t xml:space="preserve">Заборольська сільська рада</t>
  </si>
  <si>
    <t xml:space="preserve">Жидичинська сільська рада</t>
  </si>
  <si>
    <t xml:space="preserve">Департамент соціальної політики ЛМР</t>
  </si>
  <si>
    <t xml:space="preserve">Департамент державної реєстрації</t>
  </si>
  <si>
    <t xml:space="preserve">ЦНАП</t>
  </si>
  <si>
    <t xml:space="preserve">УСС СДМ (Кравчука, 19-г)</t>
  </si>
  <si>
    <t xml:space="preserve">Будівля кінотеатру “Батьківщина”</t>
  </si>
  <si>
    <t xml:space="preserve">УСС СДМ (РАГС)</t>
  </si>
  <si>
    <t xml:space="preserve">Адмінприміщення        с. Шепель</t>
  </si>
  <si>
    <t xml:space="preserve">Автогосподарство 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</si>
  <si>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</si>
  <si>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</si>
  <si>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(ЛЦПМСД №3)  (вул. Стефаника 3а)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</si>
  <si>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</si>
  <si>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</si>
  <si>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(лікарня, основний корпус,       пр-т. Відродження 13)</t>
  </si>
  <si>
    <t xml:space="preserve">МО ЛМТГ (ЛЦПМСД №2)  (пр-т. Відродження 13, с. Прилуцьке)</t>
  </si>
  <si>
    <t xml:space="preserve">МО ЛМТГ (ЛЦПМСД №1)  (вул. Бенделіані 7)</t>
  </si>
  <si>
    <t xml:space="preserve">МО ЛМТГ               (вул. Корольова 3)</t>
  </si>
  <si>
    <t xml:space="preserve">ЛКПБ             (пологовий будинок)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</si>
  <si>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</si>
  <si>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</si>
  <si>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МО ЛМТГ               (вул. Львівська 63)</t>
  </si>
  <si>
    <t xml:space="preserve">Реабілітаційний центр учасників бойових дій</t>
  </si>
  <si>
    <t xml:space="preserve">ЗАКЛАДИ ДЕПАРТАМЕНТУ КУЛЬТУРИ</t>
  </si>
  <si>
    <t xml:space="preserve">КЗ "Палац культури міста Луцька"</t>
  </si>
  <si>
    <t xml:space="preserve">Бібліотека с. Липляни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</si>
  <si>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</si>
  <si>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</si>
  <si>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</si>
  <si>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Боголюби</t>
  </si>
  <si>
    <t xml:space="preserve">Музична школа № 2</t>
  </si>
  <si>
    <t xml:space="preserve">Прилуцький будинок культури</t>
  </si>
  <si>
    <t xml:space="preserve">Клуб с. Милуші</t>
  </si>
  <si>
    <t xml:space="preserve">БК "Теремно"</t>
  </si>
  <si>
    <t xml:space="preserve">БК "Вересневе"</t>
  </si>
  <si>
    <t xml:space="preserve">Художня школа</t>
  </si>
  <si>
    <t xml:space="preserve">Клуб с. Брище</t>
  </si>
  <si>
    <t xml:space="preserve">БК с. Рокині</t>
  </si>
  <si>
    <t xml:space="preserve">Музична школа № 1</t>
  </si>
  <si>
    <t xml:space="preserve">Музична школа № 3</t>
  </si>
  <si>
    <t xml:space="preserve">БК с. Шепель</t>
  </si>
  <si>
    <t xml:space="preserve">Музей-скансен         смт. Рокині</t>
  </si>
  <si>
    <t xml:space="preserve">Бібліотека Озерце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</si>
  <si>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</si>
  <si>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</si>
  <si>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</si>
  <si>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Центральна бібліотека для дорослих</t>
  </si>
  <si>
    <t xml:space="preserve">Клуб с. Іванчиці</t>
  </si>
  <si>
    <t xml:space="preserve">БК с. Княгининок</t>
  </si>
  <si>
    <t xml:space="preserve">Бібліотека № 6</t>
  </si>
  <si>
    <t xml:space="preserve">Клуб с. Озерце</t>
  </si>
  <si>
    <t xml:space="preserve">Центральна дитяча бібліотека</t>
  </si>
  <si>
    <t xml:space="preserve">Клуб с. Сирники</t>
  </si>
  <si>
    <t xml:space="preserve">Бібліотека № 4</t>
  </si>
  <si>
    <t xml:space="preserve">Бібліотека № 9</t>
  </si>
  <si>
    <t xml:space="preserve">БК с. Сьомаки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</si>
  <si>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</si>
  <si>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</si>
  <si>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</si>
  <si>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Бібліотека № 11</t>
  </si>
  <si>
    <t xml:space="preserve">РАЗОМ </t>
  </si>
  <si>
    <t xml:space="preserve">СЕРЕДНЄ </t>
  </si>
  <si>
    <t xml:space="preserve">ЗАКЛАДИ ДЕПАРТАМЕНТУ МОЛОДІ ТА СПОРТУ</t>
  </si>
  <si>
    <t xml:space="preserve">СДЮШОР (плавання)</t>
  </si>
  <si>
    <t xml:space="preserve">КП “Стадіон Авангард”</t>
  </si>
  <si>
    <t xml:space="preserve">ДЮСШ № 4</t>
  </si>
  <si>
    <t xml:space="preserve">Біла Тура</t>
  </si>
  <si>
    <t xml:space="preserve">ДЮСШ № 3</t>
  </si>
  <si>
    <t xml:space="preserve">Стріла</t>
  </si>
  <si>
    <t xml:space="preserve">Олімпія</t>
  </si>
  <si>
    <t xml:space="preserve">Атлет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</si>
  <si>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</si>
  <si>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</si>
  <si>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</si>
  <si>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</si>
  <si>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</si>
  <si>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ДПТНЗ Луцьке вище професійне училище</t>
  </si>
  <si>
    <t xml:space="preserve">Технічний коледж ЛНТУ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</si>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</sst>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0.00"/>
    <numFmt numFmtId="168" formatCode="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111111"/>
      <name val="Arial"/>
      <family val="2"/>
      <charset val="1"/>
    </font>
    <font>
      <b val="true"/>
      <sz val="10"/>
      <color rgb="FF1111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5/&#1047;&#1074;&#1110;&#1090;_&#1089;&#1110;&#1095;&#1077;&#1085;&#1100;-&#1083;&#1102;&#1090;&#1080;&#1081;_202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ічень"/>
      <sheetName val="Лютий"/>
      <sheetName val="нарост 2025"/>
    </sheetNames>
    <sheetDataSet>
      <sheetData sheetId="0">
        <row r="7">
          <cell r="E7">
            <v>1110.2</v>
          </cell>
          <cell r="F7">
            <v>9.8</v>
          </cell>
          <cell r="G7">
            <v>20.39</v>
          </cell>
          <cell r="H7">
            <v>32.19</v>
          </cell>
        </row>
        <row r="8">
          <cell r="E8">
            <v>3035.3</v>
          </cell>
          <cell r="F8">
            <v>16.76</v>
          </cell>
        </row>
        <row r="8">
          <cell r="H8">
            <v>47.46</v>
          </cell>
        </row>
        <row r="9">
          <cell r="E9">
            <v>1816.35</v>
          </cell>
        </row>
        <row r="9">
          <cell r="G9">
            <v>1882.42</v>
          </cell>
          <cell r="H9">
            <v>47.62</v>
          </cell>
        </row>
        <row r="10">
          <cell r="E10">
            <v>3118.11</v>
          </cell>
          <cell r="F10">
            <v>35.82</v>
          </cell>
        </row>
        <row r="10">
          <cell r="H10">
            <v>168.65</v>
          </cell>
        </row>
        <row r="11">
          <cell r="E11">
            <v>4726.33</v>
          </cell>
          <cell r="F11">
            <v>76.43</v>
          </cell>
        </row>
        <row r="11">
          <cell r="H11">
            <v>58.43</v>
          </cell>
        </row>
        <row r="12">
          <cell r="E12">
            <v>1864.76</v>
          </cell>
          <cell r="F12">
            <v>20.97</v>
          </cell>
        </row>
        <row r="12">
          <cell r="H12">
            <v>38.45</v>
          </cell>
          <cell r="I12">
            <v>40.45</v>
          </cell>
        </row>
        <row r="13">
          <cell r="E13">
            <v>2456.4</v>
          </cell>
        </row>
        <row r="13">
          <cell r="G13">
            <v>1801.23</v>
          </cell>
          <cell r="H13">
            <v>41.68</v>
          </cell>
        </row>
        <row r="14">
          <cell r="E14">
            <v>4293.4</v>
          </cell>
          <cell r="F14">
            <v>32.23</v>
          </cell>
        </row>
        <row r="14">
          <cell r="H14">
            <v>203.82</v>
          </cell>
          <cell r="I14">
            <v>53.83</v>
          </cell>
        </row>
        <row r="15">
          <cell r="E15">
            <v>3925.62</v>
          </cell>
          <cell r="F15">
            <v>33.69</v>
          </cell>
        </row>
        <row r="15">
          <cell r="H15">
            <v>83.43</v>
          </cell>
          <cell r="I15">
            <v>37.69</v>
          </cell>
        </row>
        <row r="16">
          <cell r="E16">
            <v>3001.9</v>
          </cell>
          <cell r="F16">
            <v>37.61</v>
          </cell>
        </row>
        <row r="16">
          <cell r="H16">
            <v>101.79</v>
          </cell>
          <cell r="I16">
            <v>49.42</v>
          </cell>
        </row>
        <row r="17">
          <cell r="E17">
            <v>2916.32</v>
          </cell>
        </row>
        <row r="17">
          <cell r="G17">
            <v>2700.43</v>
          </cell>
          <cell r="H17">
            <v>67.06</v>
          </cell>
        </row>
        <row r="18">
          <cell r="E18">
            <v>2887.78</v>
          </cell>
          <cell r="F18">
            <v>29.62</v>
          </cell>
        </row>
        <row r="18">
          <cell r="H18">
            <v>62.67</v>
          </cell>
          <cell r="I18">
            <v>64.56</v>
          </cell>
        </row>
        <row r="19">
          <cell r="E19">
            <v>3741.02</v>
          </cell>
          <cell r="F19">
            <v>21.54</v>
          </cell>
        </row>
        <row r="19">
          <cell r="H19">
            <v>66.53</v>
          </cell>
        </row>
        <row r="20">
          <cell r="E20">
            <v>3869.79</v>
          </cell>
          <cell r="F20">
            <v>17.59</v>
          </cell>
        </row>
        <row r="20">
          <cell r="H20">
            <v>97.61</v>
          </cell>
        </row>
        <row r="21">
          <cell r="E21">
            <v>4000.31</v>
          </cell>
          <cell r="F21">
            <v>40.59</v>
          </cell>
        </row>
        <row r="21">
          <cell r="H21">
            <v>137.18</v>
          </cell>
          <cell r="I21">
            <v>0</v>
          </cell>
        </row>
        <row r="22">
          <cell r="E22">
            <v>5456.64</v>
          </cell>
          <cell r="F22">
            <v>28.61</v>
          </cell>
        </row>
        <row r="22">
          <cell r="H22">
            <v>158.3</v>
          </cell>
          <cell r="I22">
            <v>9.17</v>
          </cell>
        </row>
        <row r="23">
          <cell r="E23">
            <v>3103.69</v>
          </cell>
          <cell r="F23">
            <v>34.25</v>
          </cell>
        </row>
        <row r="23">
          <cell r="H23">
            <v>51.58</v>
          </cell>
          <cell r="I23">
            <v>44.29</v>
          </cell>
        </row>
        <row r="24">
          <cell r="E24">
            <v>5587.08</v>
          </cell>
          <cell r="F24">
            <v>31.83</v>
          </cell>
        </row>
        <row r="24">
          <cell r="H24">
            <v>115</v>
          </cell>
          <cell r="I24">
            <v>129.77</v>
          </cell>
        </row>
        <row r="25">
          <cell r="E25">
            <v>3117.56</v>
          </cell>
          <cell r="F25">
            <v>31.41</v>
          </cell>
        </row>
        <row r="25">
          <cell r="H25">
            <v>99.47</v>
          </cell>
          <cell r="I25">
            <v>122.35</v>
          </cell>
        </row>
        <row r="26">
          <cell r="E26">
            <v>5300.41</v>
          </cell>
          <cell r="F26">
            <v>44.39</v>
          </cell>
        </row>
        <row r="26">
          <cell r="H26">
            <v>229.55</v>
          </cell>
          <cell r="I26">
            <v>142.67</v>
          </cell>
        </row>
        <row r="27">
          <cell r="E27">
            <v>4310.63</v>
          </cell>
          <cell r="F27">
            <v>41.26</v>
          </cell>
        </row>
        <row r="27">
          <cell r="H27">
            <v>68.56</v>
          </cell>
          <cell r="I27">
            <v>69</v>
          </cell>
        </row>
        <row r="28">
          <cell r="E28">
            <v>3117.25</v>
          </cell>
          <cell r="F28">
            <v>31.62</v>
          </cell>
        </row>
        <row r="28">
          <cell r="H28">
            <v>68.68</v>
          </cell>
          <cell r="I28">
            <v>42.09</v>
          </cell>
        </row>
        <row r="29">
          <cell r="E29">
            <v>1278.93</v>
          </cell>
        </row>
        <row r="29">
          <cell r="H29">
            <v>17.22</v>
          </cell>
        </row>
        <row r="30">
          <cell r="E30">
            <v>4677.71</v>
          </cell>
          <cell r="F30">
            <v>43.02</v>
          </cell>
        </row>
        <row r="30">
          <cell r="H30">
            <v>130.88</v>
          </cell>
        </row>
        <row r="31">
          <cell r="E31">
            <v>4729.46</v>
          </cell>
          <cell r="F31">
            <v>22.52</v>
          </cell>
        </row>
        <row r="31">
          <cell r="H31">
            <v>197.58</v>
          </cell>
          <cell r="I31">
            <v>1</v>
          </cell>
        </row>
        <row r="32">
          <cell r="E32">
            <v>4030.47</v>
          </cell>
          <cell r="F32">
            <v>16.96</v>
          </cell>
        </row>
        <row r="32">
          <cell r="H32">
            <v>108.1</v>
          </cell>
        </row>
        <row r="33">
          <cell r="E33">
            <v>4604.52</v>
          </cell>
          <cell r="F33">
            <v>39.49</v>
          </cell>
        </row>
        <row r="33">
          <cell r="H33">
            <v>78.06</v>
          </cell>
          <cell r="I33">
            <v>67.9</v>
          </cell>
        </row>
        <row r="34">
          <cell r="E34">
            <v>2104.95</v>
          </cell>
          <cell r="F34">
            <v>32.08</v>
          </cell>
        </row>
        <row r="34">
          <cell r="H34">
            <v>55.34</v>
          </cell>
        </row>
        <row r="35">
          <cell r="E35">
            <v>5140.11</v>
          </cell>
          <cell r="F35">
            <v>26.64</v>
          </cell>
        </row>
        <row r="35">
          <cell r="H35">
            <v>83.74</v>
          </cell>
          <cell r="I35">
            <v>368.81</v>
          </cell>
        </row>
        <row r="36">
          <cell r="E36">
            <v>3034.14</v>
          </cell>
          <cell r="F36">
            <v>25.08</v>
          </cell>
        </row>
        <row r="36">
          <cell r="H36">
            <v>86.82</v>
          </cell>
          <cell r="I36">
            <v>24.01</v>
          </cell>
        </row>
        <row r="37">
          <cell r="E37">
            <v>1396.96</v>
          </cell>
          <cell r="F37">
            <v>18.66</v>
          </cell>
        </row>
        <row r="37">
          <cell r="H37">
            <v>35.23</v>
          </cell>
          <cell r="I37">
            <v>17.23</v>
          </cell>
        </row>
        <row r="38">
          <cell r="E38">
            <v>3236.6</v>
          </cell>
          <cell r="F38">
            <v>46.2</v>
          </cell>
        </row>
        <row r="38">
          <cell r="H38">
            <v>101.67</v>
          </cell>
          <cell r="I38">
            <v>56.55</v>
          </cell>
        </row>
        <row r="39">
          <cell r="E39">
            <v>4219.89</v>
          </cell>
          <cell r="F39">
            <v>26.41</v>
          </cell>
        </row>
        <row r="39">
          <cell r="H39">
            <v>60.69</v>
          </cell>
          <cell r="I39">
            <v>71.59</v>
          </cell>
        </row>
        <row r="40">
          <cell r="E40">
            <v>5882.35</v>
          </cell>
          <cell r="F40">
            <v>14.37</v>
          </cell>
        </row>
        <row r="41">
          <cell r="E41">
            <v>1806.15</v>
          </cell>
        </row>
        <row r="41">
          <cell r="G41">
            <v>927.18</v>
          </cell>
          <cell r="H41">
            <v>35.01</v>
          </cell>
        </row>
        <row r="42">
          <cell r="E42">
            <v>4225.14</v>
          </cell>
          <cell r="F42">
            <v>30.47</v>
          </cell>
        </row>
        <row r="42">
          <cell r="H42">
            <v>303.2</v>
          </cell>
          <cell r="I42">
            <v>84.64</v>
          </cell>
        </row>
        <row r="43">
          <cell r="E43">
            <v>5091.63</v>
          </cell>
          <cell r="F43">
            <v>34.18</v>
          </cell>
        </row>
        <row r="43">
          <cell r="H43">
            <v>103.07</v>
          </cell>
          <cell r="I43">
            <v>107.13</v>
          </cell>
        </row>
        <row r="44">
          <cell r="E44">
            <v>6964.18</v>
          </cell>
          <cell r="F44">
            <v>35.94</v>
          </cell>
        </row>
        <row r="44">
          <cell r="H44">
            <v>123.29</v>
          </cell>
          <cell r="I44">
            <v>10.95</v>
          </cell>
        </row>
        <row r="45">
          <cell r="E45">
            <v>4019.64</v>
          </cell>
          <cell r="F45">
            <v>30.1</v>
          </cell>
        </row>
        <row r="45">
          <cell r="H45">
            <v>148.11</v>
          </cell>
          <cell r="I45">
            <v>198.96</v>
          </cell>
        </row>
        <row r="46">
          <cell r="E46">
            <v>1965.41</v>
          </cell>
          <cell r="F46">
            <v>13.12</v>
          </cell>
        </row>
        <row r="46">
          <cell r="H46">
            <v>46.99</v>
          </cell>
        </row>
        <row r="47">
          <cell r="E47">
            <v>3702.38</v>
          </cell>
          <cell r="F47">
            <v>25.34</v>
          </cell>
        </row>
        <row r="47">
          <cell r="H47">
            <v>182.35</v>
          </cell>
          <cell r="I47">
            <v>57.39</v>
          </cell>
        </row>
        <row r="48">
          <cell r="E48">
            <v>3312.36</v>
          </cell>
          <cell r="F48">
            <v>16.62</v>
          </cell>
        </row>
        <row r="48">
          <cell r="H48">
            <v>82.37</v>
          </cell>
        </row>
        <row r="49">
          <cell r="E49">
            <v>13767.32</v>
          </cell>
        </row>
        <row r="49">
          <cell r="H49">
            <v>75.86</v>
          </cell>
        </row>
        <row r="50">
          <cell r="E50">
            <v>5234.04</v>
          </cell>
          <cell r="F50">
            <v>23.88</v>
          </cell>
        </row>
        <row r="50">
          <cell r="H50">
            <v>172.82</v>
          </cell>
          <cell r="I50">
            <v>51.01</v>
          </cell>
        </row>
        <row r="51">
          <cell r="E51">
            <v>2922.22</v>
          </cell>
          <cell r="F51">
            <v>12.45</v>
          </cell>
        </row>
        <row r="51">
          <cell r="H51">
            <v>83.42</v>
          </cell>
        </row>
        <row r="52">
          <cell r="E52">
            <v>5999.43</v>
          </cell>
          <cell r="F52">
            <v>26.45</v>
          </cell>
        </row>
        <row r="52">
          <cell r="H52">
            <v>78.48</v>
          </cell>
          <cell r="I52">
            <v>69.44</v>
          </cell>
        </row>
        <row r="53">
          <cell r="E53">
            <v>3489.46</v>
          </cell>
          <cell r="F53">
            <v>42.84</v>
          </cell>
        </row>
        <row r="53">
          <cell r="H53">
            <v>108.19</v>
          </cell>
        </row>
        <row r="54">
          <cell r="E54">
            <v>3956.1</v>
          </cell>
          <cell r="F54">
            <v>31.5</v>
          </cell>
        </row>
        <row r="54">
          <cell r="H54">
            <v>98.66</v>
          </cell>
          <cell r="I54">
            <v>115.96</v>
          </cell>
        </row>
        <row r="55">
          <cell r="E55">
            <v>1851.85</v>
          </cell>
          <cell r="F55">
            <v>12.86</v>
          </cell>
        </row>
        <row r="63">
          <cell r="E63">
            <v>5251.27</v>
          </cell>
        </row>
        <row r="63">
          <cell r="G63">
            <v>3834.51</v>
          </cell>
          <cell r="H63">
            <v>265.75</v>
          </cell>
        </row>
        <row r="64">
          <cell r="E64">
            <v>1705.08</v>
          </cell>
          <cell r="F64">
            <v>10.74</v>
          </cell>
        </row>
        <row r="64">
          <cell r="H64">
            <v>27.7</v>
          </cell>
        </row>
        <row r="65">
          <cell r="E65">
            <v>422.4</v>
          </cell>
          <cell r="F65">
            <v>49.53</v>
          </cell>
        </row>
        <row r="65">
          <cell r="H65">
            <v>6.73</v>
          </cell>
        </row>
        <row r="66">
          <cell r="E66">
            <v>2367.07</v>
          </cell>
          <cell r="F66">
            <v>88.12</v>
          </cell>
        </row>
        <row r="66">
          <cell r="H66">
            <v>81.49</v>
          </cell>
        </row>
        <row r="67">
          <cell r="E67">
            <v>1010.11</v>
          </cell>
          <cell r="F67">
            <v>97.5</v>
          </cell>
        </row>
        <row r="67">
          <cell r="H67">
            <v>33.38</v>
          </cell>
        </row>
        <row r="68">
          <cell r="E68">
            <v>294.73</v>
          </cell>
          <cell r="F68">
            <v>8.59</v>
          </cell>
        </row>
        <row r="68">
          <cell r="H68">
            <v>11.4</v>
          </cell>
        </row>
        <row r="69">
          <cell r="E69">
            <v>16729.03</v>
          </cell>
          <cell r="F69">
            <v>105.03</v>
          </cell>
        </row>
        <row r="69">
          <cell r="H69">
            <v>234.53</v>
          </cell>
          <cell r="I69">
            <v>125.06</v>
          </cell>
        </row>
        <row r="70">
          <cell r="E70">
            <v>6207.28</v>
          </cell>
          <cell r="F70">
            <v>99.2</v>
          </cell>
        </row>
        <row r="70">
          <cell r="H70">
            <v>86.02</v>
          </cell>
          <cell r="I70">
            <v>28.42</v>
          </cell>
        </row>
        <row r="71">
          <cell r="E71">
            <v>666.16</v>
          </cell>
          <cell r="F71">
            <v>56.46</v>
          </cell>
        </row>
        <row r="71">
          <cell r="H71">
            <v>29.37</v>
          </cell>
        </row>
        <row r="72">
          <cell r="E72">
            <v>3186.9</v>
          </cell>
        </row>
        <row r="72">
          <cell r="G72">
            <v>6410.94</v>
          </cell>
          <cell r="H72">
            <v>56.2</v>
          </cell>
        </row>
        <row r="73">
          <cell r="E73">
            <v>5063.63</v>
          </cell>
          <cell r="F73">
            <v>75.58</v>
          </cell>
        </row>
        <row r="73">
          <cell r="H73">
            <v>38.08</v>
          </cell>
        </row>
        <row r="74">
          <cell r="E74">
            <v>2456.8</v>
          </cell>
          <cell r="F74">
            <v>80.79</v>
          </cell>
        </row>
        <row r="74">
          <cell r="H74">
            <v>55.97</v>
          </cell>
        </row>
        <row r="75">
          <cell r="E75">
            <v>4456.19</v>
          </cell>
          <cell r="F75">
            <v>72.38</v>
          </cell>
        </row>
        <row r="75">
          <cell r="H75">
            <v>113.58</v>
          </cell>
        </row>
        <row r="76">
          <cell r="E76">
            <v>1965.75</v>
          </cell>
        </row>
        <row r="76">
          <cell r="G76">
            <v>2384.17</v>
          </cell>
          <cell r="H76">
            <v>12.66</v>
          </cell>
        </row>
        <row r="77">
          <cell r="E77">
            <v>8546.73</v>
          </cell>
          <cell r="F77">
            <v>42.14</v>
          </cell>
        </row>
        <row r="77">
          <cell r="H77">
            <v>116.24</v>
          </cell>
        </row>
        <row r="78">
          <cell r="E78">
            <v>4949.14</v>
          </cell>
        </row>
        <row r="78">
          <cell r="G78">
            <v>1866.49</v>
          </cell>
          <cell r="H78">
            <v>33.58</v>
          </cell>
        </row>
        <row r="79">
          <cell r="E79">
            <v>2046.78</v>
          </cell>
          <cell r="F79">
            <v>77.95</v>
          </cell>
        </row>
        <row r="79">
          <cell r="H79">
            <v>41.31</v>
          </cell>
        </row>
        <row r="80">
          <cell r="E80">
            <v>684.01</v>
          </cell>
          <cell r="F80">
            <v>20.09</v>
          </cell>
        </row>
        <row r="80">
          <cell r="H80">
            <v>31.62</v>
          </cell>
          <cell r="I80">
            <v>14.2</v>
          </cell>
        </row>
        <row r="81">
          <cell r="E81">
            <v>2713.7</v>
          </cell>
          <cell r="F81">
            <v>90.93</v>
          </cell>
        </row>
        <row r="81">
          <cell r="H81">
            <v>104.04</v>
          </cell>
        </row>
        <row r="82">
          <cell r="E82">
            <v>6953.21</v>
          </cell>
          <cell r="F82">
            <v>85.1</v>
          </cell>
        </row>
        <row r="82">
          <cell r="H82">
            <v>106.16</v>
          </cell>
        </row>
        <row r="83">
          <cell r="E83">
            <v>5672.86</v>
          </cell>
          <cell r="F83">
            <v>22.07</v>
          </cell>
        </row>
        <row r="84">
          <cell r="E84">
            <v>207.23</v>
          </cell>
          <cell r="F84">
            <v>5.99</v>
          </cell>
        </row>
        <row r="84">
          <cell r="H84">
            <v>13.63</v>
          </cell>
        </row>
        <row r="85">
          <cell r="E85">
            <v>2825.83</v>
          </cell>
          <cell r="F85">
            <v>63.88</v>
          </cell>
        </row>
        <row r="85">
          <cell r="H85">
            <v>54.71</v>
          </cell>
        </row>
        <row r="86">
          <cell r="E86">
            <v>5199.75</v>
          </cell>
          <cell r="F86">
            <v>104.99</v>
          </cell>
        </row>
        <row r="86">
          <cell r="H86">
            <v>84.92</v>
          </cell>
          <cell r="I86">
            <v>5.18</v>
          </cell>
        </row>
        <row r="87">
          <cell r="E87">
            <v>1566.01</v>
          </cell>
          <cell r="F87">
            <v>83.94</v>
          </cell>
        </row>
        <row r="87">
          <cell r="H87">
            <v>50.22</v>
          </cell>
        </row>
        <row r="88">
          <cell r="E88">
            <v>2980.78</v>
          </cell>
          <cell r="F88">
            <v>98.81</v>
          </cell>
        </row>
        <row r="88">
          <cell r="H88">
            <v>138.63</v>
          </cell>
        </row>
        <row r="89">
          <cell r="E89">
            <v>1622.26</v>
          </cell>
          <cell r="F89">
            <v>62.98</v>
          </cell>
        </row>
        <row r="89">
          <cell r="H89">
            <v>92.19</v>
          </cell>
          <cell r="I89">
            <v>12.62</v>
          </cell>
        </row>
        <row r="90">
          <cell r="E90">
            <v>1594.32</v>
          </cell>
          <cell r="F90">
            <v>54.29</v>
          </cell>
        </row>
        <row r="90">
          <cell r="H90">
            <v>58.61</v>
          </cell>
          <cell r="I90">
            <v>22.42</v>
          </cell>
        </row>
        <row r="91">
          <cell r="E91">
            <v>4052.74</v>
          </cell>
        </row>
        <row r="91">
          <cell r="G91">
            <v>4887.45</v>
          </cell>
          <cell r="H91">
            <v>61.03</v>
          </cell>
        </row>
        <row r="92">
          <cell r="E92">
            <v>3717.42</v>
          </cell>
          <cell r="F92">
            <v>96.65</v>
          </cell>
        </row>
        <row r="92">
          <cell r="H92">
            <v>84.63</v>
          </cell>
        </row>
        <row r="93">
          <cell r="E93">
            <v>3757.58</v>
          </cell>
          <cell r="F93">
            <v>69.93</v>
          </cell>
        </row>
        <row r="93">
          <cell r="H93">
            <v>71.25</v>
          </cell>
        </row>
        <row r="94">
          <cell r="E94">
            <v>2084.56</v>
          </cell>
          <cell r="F94">
            <v>61.25</v>
          </cell>
        </row>
        <row r="94">
          <cell r="H94">
            <v>104.43</v>
          </cell>
        </row>
        <row r="95">
          <cell r="E95">
            <v>3254.9</v>
          </cell>
          <cell r="F95">
            <v>61.02</v>
          </cell>
        </row>
        <row r="95">
          <cell r="H95">
            <v>136.01</v>
          </cell>
          <cell r="I95">
            <v>0</v>
          </cell>
        </row>
        <row r="96">
          <cell r="E96">
            <v>2694.99</v>
          </cell>
          <cell r="F96">
            <v>72.93</v>
          </cell>
        </row>
        <row r="96">
          <cell r="H96">
            <v>82.9</v>
          </cell>
        </row>
        <row r="97">
          <cell r="E97">
            <v>1178.56</v>
          </cell>
          <cell r="F97">
            <v>68.31</v>
          </cell>
        </row>
        <row r="97">
          <cell r="H97">
            <v>82.02</v>
          </cell>
        </row>
        <row r="98">
          <cell r="E98">
            <v>13695.37</v>
          </cell>
          <cell r="F98">
            <v>64.68</v>
          </cell>
        </row>
        <row r="98">
          <cell r="H98">
            <v>119.4</v>
          </cell>
          <cell r="I98">
            <v>54.39</v>
          </cell>
        </row>
        <row r="99">
          <cell r="E99">
            <v>49948.61</v>
          </cell>
        </row>
        <row r="99">
          <cell r="H99">
            <v>37.4</v>
          </cell>
        </row>
        <row r="100">
          <cell r="E100">
            <v>2976.79</v>
          </cell>
          <cell r="F100">
            <v>66.35</v>
          </cell>
        </row>
        <row r="100">
          <cell r="H100">
            <v>115.66</v>
          </cell>
        </row>
        <row r="101">
          <cell r="E101">
            <v>4040.36</v>
          </cell>
          <cell r="F101">
            <v>54.28</v>
          </cell>
        </row>
        <row r="101">
          <cell r="H101">
            <v>104.38</v>
          </cell>
          <cell r="I101">
            <v>4</v>
          </cell>
        </row>
        <row r="102">
          <cell r="E102">
            <v>10010.57</v>
          </cell>
          <cell r="F102">
            <v>45.84</v>
          </cell>
        </row>
        <row r="102">
          <cell r="H102">
            <v>249.13</v>
          </cell>
          <cell r="I102">
            <v>141.17</v>
          </cell>
        </row>
        <row r="103">
          <cell r="E103">
            <v>2475.62</v>
          </cell>
        </row>
        <row r="104">
          <cell r="E104">
            <v>1632.94</v>
          </cell>
        </row>
        <row r="104">
          <cell r="H104">
            <v>29.37</v>
          </cell>
        </row>
        <row r="105">
          <cell r="E105">
            <v>2922.05</v>
          </cell>
        </row>
        <row r="105">
          <cell r="H105">
            <v>15.08</v>
          </cell>
        </row>
        <row r="106">
          <cell r="E106">
            <v>259.88</v>
          </cell>
        </row>
        <row r="107">
          <cell r="E107">
            <v>78.96</v>
          </cell>
        </row>
        <row r="121">
          <cell r="E121">
            <v>38.43</v>
          </cell>
        </row>
        <row r="121">
          <cell r="G121">
            <v>462.79</v>
          </cell>
        </row>
        <row r="122">
          <cell r="E122">
            <v>278.52</v>
          </cell>
        </row>
        <row r="122">
          <cell r="G122">
            <v>352.29</v>
          </cell>
        </row>
        <row r="123">
          <cell r="E123">
            <v>1260.17</v>
          </cell>
          <cell r="F123">
            <v>12.48</v>
          </cell>
        </row>
        <row r="123">
          <cell r="H123">
            <v>27.85</v>
          </cell>
        </row>
        <row r="124">
          <cell r="E124">
            <v>2150.17</v>
          </cell>
        </row>
        <row r="124">
          <cell r="G124">
            <v>2202.43</v>
          </cell>
        </row>
        <row r="125">
          <cell r="E125">
            <v>11177.16</v>
          </cell>
          <cell r="F125">
            <v>42.46</v>
          </cell>
        </row>
        <row r="125">
          <cell r="H125">
            <v>139.05</v>
          </cell>
        </row>
        <row r="126">
          <cell r="E126">
            <v>350.24</v>
          </cell>
        </row>
        <row r="126">
          <cell r="G126">
            <v>278.44</v>
          </cell>
        </row>
        <row r="127">
          <cell r="E127">
            <v>5480.15</v>
          </cell>
        </row>
        <row r="127">
          <cell r="G127">
            <v>1173.89</v>
          </cell>
          <cell r="H127">
            <v>45.44</v>
          </cell>
        </row>
        <row r="128">
          <cell r="E128">
            <v>2026.13</v>
          </cell>
        </row>
        <row r="128">
          <cell r="G128">
            <v>2769.44</v>
          </cell>
          <cell r="H128">
            <v>48.89</v>
          </cell>
        </row>
        <row r="129">
          <cell r="E129">
            <v>2343.99</v>
          </cell>
        </row>
        <row r="129">
          <cell r="G129">
            <v>2169.61</v>
          </cell>
          <cell r="H129">
            <v>32.27</v>
          </cell>
        </row>
        <row r="130">
          <cell r="E130">
            <v>639.09</v>
          </cell>
        </row>
        <row r="130">
          <cell r="G130">
            <v>1320.15</v>
          </cell>
        </row>
        <row r="131">
          <cell r="E131">
            <v>7743.54</v>
          </cell>
          <cell r="F131">
            <v>21.3</v>
          </cell>
        </row>
        <row r="131">
          <cell r="H131">
            <v>54.06</v>
          </cell>
        </row>
        <row r="132">
          <cell r="E132">
            <v>1389.32</v>
          </cell>
        </row>
        <row r="132">
          <cell r="G132">
            <v>1151.02</v>
          </cell>
          <cell r="H132">
            <v>23.96</v>
          </cell>
        </row>
        <row r="133">
          <cell r="E133">
            <v>524.63</v>
          </cell>
          <cell r="F133">
            <v>1.36</v>
          </cell>
        </row>
        <row r="133">
          <cell r="H133">
            <v>4.64</v>
          </cell>
        </row>
        <row r="134">
          <cell r="E134">
            <v>4897.79</v>
          </cell>
        </row>
        <row r="134">
          <cell r="H134">
            <v>17.12</v>
          </cell>
        </row>
        <row r="135">
          <cell r="E135">
            <v>1098.2</v>
          </cell>
        </row>
        <row r="135">
          <cell r="H135">
            <v>32.85</v>
          </cell>
        </row>
        <row r="136">
          <cell r="E136">
            <v>484.08</v>
          </cell>
        </row>
        <row r="136">
          <cell r="G136">
            <v>34.01</v>
          </cell>
        </row>
        <row r="137">
          <cell r="E137">
            <v>10463.03</v>
          </cell>
        </row>
        <row r="137">
          <cell r="H137">
            <v>32.99</v>
          </cell>
        </row>
        <row r="138">
          <cell r="E138">
            <v>140.04</v>
          </cell>
          <cell r="F138">
            <v>0.56</v>
          </cell>
        </row>
        <row r="138">
          <cell r="H138">
            <v>5</v>
          </cell>
        </row>
        <row r="146">
          <cell r="E146">
            <v>8006.61</v>
          </cell>
          <cell r="F146">
            <v>483.71</v>
          </cell>
        </row>
        <row r="146">
          <cell r="H146">
            <v>225.28</v>
          </cell>
        </row>
        <row r="147">
          <cell r="E147">
            <v>25200.98</v>
          </cell>
          <cell r="F147">
            <v>198.69</v>
          </cell>
          <cell r="G147">
            <v>491.49</v>
          </cell>
          <cell r="H147">
            <v>825.28</v>
          </cell>
        </row>
        <row r="148">
          <cell r="E148">
            <v>649</v>
          </cell>
        </row>
        <row r="148">
          <cell r="G148">
            <v>1851.05</v>
          </cell>
        </row>
        <row r="149">
          <cell r="E149">
            <v>525.36</v>
          </cell>
        </row>
        <row r="149">
          <cell r="G149">
            <v>579.12</v>
          </cell>
          <cell r="H149">
            <v>2.62</v>
          </cell>
        </row>
        <row r="150">
          <cell r="E150">
            <v>3502.34</v>
          </cell>
          <cell r="F150">
            <v>14.79</v>
          </cell>
        </row>
        <row r="150">
          <cell r="H150">
            <v>27.34</v>
          </cell>
          <cell r="I150">
            <v>8.62</v>
          </cell>
        </row>
        <row r="151">
          <cell r="E151">
            <v>3893.32</v>
          </cell>
          <cell r="F151">
            <v>84.35</v>
          </cell>
        </row>
        <row r="151">
          <cell r="H151">
            <v>95.51</v>
          </cell>
          <cell r="I151">
            <v>4.62</v>
          </cell>
        </row>
        <row r="152">
          <cell r="E152">
            <v>1692.01</v>
          </cell>
          <cell r="F152">
            <v>11.35</v>
          </cell>
        </row>
        <row r="152">
          <cell r="H152">
            <v>18.35</v>
          </cell>
        </row>
        <row r="153">
          <cell r="E153">
            <v>37629.69</v>
          </cell>
          <cell r="F153">
            <v>434.63</v>
          </cell>
        </row>
        <row r="153">
          <cell r="H153">
            <v>4281.67</v>
          </cell>
        </row>
        <row r="154">
          <cell r="E154">
            <v>13808.16</v>
          </cell>
          <cell r="F154">
            <v>101.09</v>
          </cell>
        </row>
        <row r="154">
          <cell r="H154">
            <v>232.45</v>
          </cell>
        </row>
        <row r="155">
          <cell r="E155">
            <v>5784.28</v>
          </cell>
          <cell r="F155">
            <v>108.4</v>
          </cell>
        </row>
        <row r="155">
          <cell r="H155">
            <v>477.97</v>
          </cell>
          <cell r="I155">
            <v>12.91</v>
          </cell>
        </row>
        <row r="156">
          <cell r="E156">
            <v>9500.39</v>
          </cell>
          <cell r="F156">
            <v>13.65</v>
          </cell>
          <cell r="G156">
            <v>5.76</v>
          </cell>
          <cell r="H156">
            <v>158.61</v>
          </cell>
          <cell r="I156">
            <v>42.5</v>
          </cell>
        </row>
        <row r="157">
          <cell r="E157">
            <v>10827.13</v>
          </cell>
        </row>
        <row r="157">
          <cell r="H157">
            <v>178.58</v>
          </cell>
        </row>
        <row r="158">
          <cell r="E158">
            <v>843.52</v>
          </cell>
        </row>
        <row r="158">
          <cell r="H158">
            <v>5.74</v>
          </cell>
        </row>
        <row r="170">
          <cell r="E170">
            <v>4079.33</v>
          </cell>
        </row>
        <row r="171">
          <cell r="E171">
            <v>480.87</v>
          </cell>
          <cell r="F171">
            <v>11.41</v>
          </cell>
        </row>
        <row r="171">
          <cell r="H171">
            <v>5</v>
          </cell>
          <cell r="I171">
            <v>1</v>
          </cell>
        </row>
        <row r="172">
          <cell r="E172">
            <v>475.92</v>
          </cell>
          <cell r="F172">
            <v>15.68</v>
          </cell>
        </row>
        <row r="172">
          <cell r="H172">
            <v>7.8</v>
          </cell>
          <cell r="I172">
            <v>0</v>
          </cell>
        </row>
        <row r="173">
          <cell r="E173">
            <v>4513.39</v>
          </cell>
        </row>
        <row r="173">
          <cell r="H173">
            <v>5.53</v>
          </cell>
        </row>
        <row r="174">
          <cell r="E174">
            <v>3720.6</v>
          </cell>
        </row>
        <row r="175">
          <cell r="E175">
            <v>339.67</v>
          </cell>
        </row>
        <row r="175">
          <cell r="G175">
            <v>948.82</v>
          </cell>
          <cell r="H175">
            <v>5</v>
          </cell>
        </row>
        <row r="176">
          <cell r="E176">
            <v>948.93</v>
          </cell>
        </row>
        <row r="176">
          <cell r="G176">
            <v>2646.51</v>
          </cell>
          <cell r="H176">
            <v>4.61</v>
          </cell>
        </row>
        <row r="177">
          <cell r="E177">
            <v>226.13</v>
          </cell>
          <cell r="F177">
            <v>16.41</v>
          </cell>
        </row>
        <row r="177">
          <cell r="H177">
            <v>7.63</v>
          </cell>
        </row>
        <row r="178">
          <cell r="E178">
            <v>146.54</v>
          </cell>
        </row>
        <row r="178">
          <cell r="G178">
            <v>516.96</v>
          </cell>
          <cell r="H178">
            <v>1</v>
          </cell>
        </row>
        <row r="179">
          <cell r="E179">
            <v>509.5</v>
          </cell>
          <cell r="F179">
            <v>35.65</v>
          </cell>
        </row>
        <row r="179">
          <cell r="H179">
            <v>20</v>
          </cell>
        </row>
        <row r="180">
          <cell r="E180">
            <v>76.06</v>
          </cell>
        </row>
        <row r="180">
          <cell r="G180">
            <v>332.74</v>
          </cell>
        </row>
        <row r="181">
          <cell r="E181">
            <v>1047.15</v>
          </cell>
          <cell r="F181">
            <v>31.27</v>
          </cell>
        </row>
        <row r="181">
          <cell r="H181">
            <v>27.18</v>
          </cell>
        </row>
        <row r="182">
          <cell r="E182">
            <v>1016.78</v>
          </cell>
          <cell r="F182">
            <v>35.71</v>
          </cell>
        </row>
        <row r="182">
          <cell r="H182">
            <v>28.21</v>
          </cell>
        </row>
        <row r="183">
          <cell r="E183">
            <v>2241.2</v>
          </cell>
          <cell r="F183">
            <v>268.93</v>
          </cell>
        </row>
        <row r="183">
          <cell r="H183">
            <v>44.25</v>
          </cell>
        </row>
        <row r="184">
          <cell r="E184">
            <v>516.39</v>
          </cell>
          <cell r="F184">
            <v>14.51</v>
          </cell>
        </row>
        <row r="184">
          <cell r="H184">
            <v>16.82</v>
          </cell>
        </row>
        <row r="185">
          <cell r="E185">
            <v>61.66</v>
          </cell>
        </row>
        <row r="185">
          <cell r="G185">
            <v>449.54</v>
          </cell>
          <cell r="H185">
            <v>1</v>
          </cell>
        </row>
        <row r="186">
          <cell r="E186">
            <v>5.8</v>
          </cell>
        </row>
        <row r="186">
          <cell r="G186">
            <v>157.6</v>
          </cell>
        </row>
        <row r="187">
          <cell r="E187">
            <v>634.67</v>
          </cell>
        </row>
        <row r="187">
          <cell r="H187">
            <v>1</v>
          </cell>
          <cell r="I187">
            <v>0</v>
          </cell>
        </row>
        <row r="188">
          <cell r="E188">
            <v>976.39</v>
          </cell>
        </row>
        <row r="188">
          <cell r="H188">
            <v>3</v>
          </cell>
        </row>
        <row r="189">
          <cell r="E189">
            <v>226.68</v>
          </cell>
        </row>
        <row r="189">
          <cell r="H189">
            <v>2.18</v>
          </cell>
          <cell r="I189">
            <v>0</v>
          </cell>
        </row>
        <row r="190">
          <cell r="E190">
            <v>2080.64</v>
          </cell>
        </row>
        <row r="191">
          <cell r="E191">
            <v>124.48</v>
          </cell>
        </row>
        <row r="192">
          <cell r="E192">
            <v>135.7</v>
          </cell>
        </row>
        <row r="192">
          <cell r="H192">
            <v>1</v>
          </cell>
        </row>
        <row r="193">
          <cell r="E193">
            <v>209.06</v>
          </cell>
        </row>
        <row r="193">
          <cell r="H193">
            <v>2.18</v>
          </cell>
        </row>
        <row r="194">
          <cell r="E194">
            <v>373.37</v>
          </cell>
        </row>
        <row r="195">
          <cell r="E195">
            <v>558.83</v>
          </cell>
        </row>
        <row r="195">
          <cell r="H195">
            <v>4.62</v>
          </cell>
        </row>
        <row r="196">
          <cell r="E196">
            <v>1019.54</v>
          </cell>
        </row>
        <row r="196">
          <cell r="H196">
            <v>5.61</v>
          </cell>
        </row>
        <row r="197">
          <cell r="E197">
            <v>391.38</v>
          </cell>
        </row>
        <row r="197">
          <cell r="H197">
            <v>7.62</v>
          </cell>
          <cell r="I197">
            <v>1</v>
          </cell>
        </row>
        <row r="198">
          <cell r="E198">
            <v>40.89</v>
          </cell>
        </row>
        <row r="198">
          <cell r="H198">
            <v>3.62</v>
          </cell>
        </row>
        <row r="199">
          <cell r="E199">
            <v>46.27</v>
          </cell>
        </row>
        <row r="199">
          <cell r="H199">
            <v>1</v>
          </cell>
          <cell r="I199">
            <v>0</v>
          </cell>
        </row>
        <row r="200">
          <cell r="E200">
            <v>449.29</v>
          </cell>
        </row>
        <row r="201">
          <cell r="E201">
            <v>20.61</v>
          </cell>
        </row>
        <row r="202">
          <cell r="E202">
            <v>108.06</v>
          </cell>
        </row>
        <row r="202">
          <cell r="H202">
            <v>1.63</v>
          </cell>
        </row>
        <row r="203">
          <cell r="E203">
            <v>108.12</v>
          </cell>
        </row>
        <row r="204">
          <cell r="E204">
            <v>138.98</v>
          </cell>
        </row>
        <row r="205">
          <cell r="E205">
            <v>59.77</v>
          </cell>
        </row>
        <row r="213">
          <cell r="E213">
            <v>4331.63</v>
          </cell>
        </row>
        <row r="213">
          <cell r="G213">
            <v>1571.46</v>
          </cell>
          <cell r="H213">
            <v>2</v>
          </cell>
        </row>
        <row r="214">
          <cell r="E214">
            <v>3023.04</v>
          </cell>
          <cell r="F214">
            <v>22.9</v>
          </cell>
        </row>
        <row r="214">
          <cell r="H214">
            <v>31.03</v>
          </cell>
          <cell r="I214">
            <v>10.34</v>
          </cell>
        </row>
        <row r="215">
          <cell r="E215">
            <v>12981.04</v>
          </cell>
          <cell r="F215">
            <v>75.09</v>
          </cell>
        </row>
        <row r="215">
          <cell r="H215">
            <v>666.51</v>
          </cell>
        </row>
        <row r="216">
          <cell r="E216">
            <v>214.3</v>
          </cell>
          <cell r="F216">
            <v>3.91</v>
          </cell>
        </row>
        <row r="216">
          <cell r="H216">
            <v>9</v>
          </cell>
        </row>
        <row r="217">
          <cell r="E217">
            <v>17406.88</v>
          </cell>
        </row>
        <row r="217">
          <cell r="H217">
            <v>41.38</v>
          </cell>
        </row>
        <row r="219">
          <cell r="E219">
            <v>114.78</v>
          </cell>
        </row>
        <row r="219">
          <cell r="H219">
            <v>3</v>
          </cell>
          <cell r="I219">
            <v>3</v>
          </cell>
        </row>
        <row r="220">
          <cell r="E220">
            <v>43.78</v>
          </cell>
        </row>
        <row r="220">
          <cell r="H220">
            <v>0.59</v>
          </cell>
        </row>
        <row r="221">
          <cell r="H221">
            <v>1</v>
          </cell>
        </row>
        <row r="230">
          <cell r="E230">
            <v>9064.53</v>
          </cell>
          <cell r="F230">
            <v>127.53</v>
          </cell>
        </row>
        <row r="230">
          <cell r="H230">
            <v>500.95</v>
          </cell>
        </row>
        <row r="231">
          <cell r="E231">
            <v>8203.04</v>
          </cell>
          <cell r="F231">
            <v>66.83</v>
          </cell>
        </row>
        <row r="231">
          <cell r="H231">
            <v>165.71</v>
          </cell>
          <cell r="I231">
            <v>42.65</v>
          </cell>
        </row>
        <row r="232">
          <cell r="E232">
            <v>13897.34</v>
          </cell>
          <cell r="F232">
            <v>193.66</v>
          </cell>
          <cell r="G232">
            <v>3.57</v>
          </cell>
          <cell r="H232">
            <v>365.83</v>
          </cell>
        </row>
        <row r="233">
          <cell r="E233">
            <v>15938.03</v>
          </cell>
          <cell r="F233">
            <v>32.99</v>
          </cell>
          <cell r="G233">
            <v>4412.11</v>
          </cell>
          <cell r="H233">
            <v>218.34</v>
          </cell>
          <cell r="I233">
            <v>103.83</v>
          </cell>
        </row>
        <row r="234">
          <cell r="E234">
            <v>25826.9</v>
          </cell>
          <cell r="F234">
            <v>134.17</v>
          </cell>
        </row>
        <row r="234">
          <cell r="H234">
            <v>419.69</v>
          </cell>
          <cell r="I234">
            <v>37.13</v>
          </cell>
        </row>
      </sheetData>
      <sheetData sheetId="1">
        <row r="7">
          <cell r="E7">
            <v>953.5</v>
          </cell>
          <cell r="F7">
            <v>11</v>
          </cell>
          <cell r="G7">
            <v>16.8</v>
          </cell>
          <cell r="H7">
            <v>27.8</v>
          </cell>
        </row>
        <row r="8">
          <cell r="E8">
            <v>2683.74</v>
          </cell>
          <cell r="F8">
            <v>16.8</v>
          </cell>
        </row>
        <row r="8">
          <cell r="H8">
            <v>40.79</v>
          </cell>
        </row>
        <row r="9">
          <cell r="E9">
            <v>1669.53</v>
          </cell>
        </row>
        <row r="9">
          <cell r="G9">
            <v>2112.68</v>
          </cell>
          <cell r="H9">
            <v>39.93</v>
          </cell>
        </row>
        <row r="10">
          <cell r="E10">
            <v>3031.46</v>
          </cell>
          <cell r="F10">
            <v>33.07</v>
          </cell>
        </row>
        <row r="10">
          <cell r="H10">
            <v>126.09</v>
          </cell>
        </row>
        <row r="11">
          <cell r="E11">
            <v>4024.2</v>
          </cell>
          <cell r="F11">
            <v>57.78</v>
          </cell>
        </row>
        <row r="11">
          <cell r="H11">
            <v>53.83</v>
          </cell>
        </row>
        <row r="12">
          <cell r="E12">
            <v>1669.13</v>
          </cell>
          <cell r="F12">
            <v>22.26</v>
          </cell>
        </row>
        <row r="12">
          <cell r="H12">
            <v>45.02</v>
          </cell>
          <cell r="I12">
            <v>97.77</v>
          </cell>
        </row>
        <row r="13">
          <cell r="E13">
            <v>2330.67</v>
          </cell>
        </row>
        <row r="13">
          <cell r="G13">
            <v>1765.94</v>
          </cell>
          <cell r="H13">
            <v>32.19</v>
          </cell>
        </row>
        <row r="14">
          <cell r="E14">
            <v>3903.13</v>
          </cell>
          <cell r="F14">
            <v>34.16</v>
          </cell>
        </row>
        <row r="14">
          <cell r="H14">
            <v>182.07</v>
          </cell>
          <cell r="I14">
            <v>45.74</v>
          </cell>
        </row>
        <row r="15">
          <cell r="E15">
            <v>3946.37</v>
          </cell>
          <cell r="F15">
            <v>33.8</v>
          </cell>
        </row>
        <row r="15">
          <cell r="H15">
            <v>81.04</v>
          </cell>
          <cell r="I15">
            <v>51</v>
          </cell>
        </row>
        <row r="16">
          <cell r="E16">
            <v>2705.62</v>
          </cell>
          <cell r="F16">
            <v>40.63</v>
          </cell>
        </row>
        <row r="16">
          <cell r="H16">
            <v>93</v>
          </cell>
          <cell r="I16">
            <v>48.11</v>
          </cell>
        </row>
        <row r="17">
          <cell r="E17">
            <v>2511.81</v>
          </cell>
        </row>
        <row r="17">
          <cell r="G17">
            <v>2999.7</v>
          </cell>
          <cell r="H17">
            <v>51.02</v>
          </cell>
        </row>
        <row r="18">
          <cell r="E18">
            <v>2440</v>
          </cell>
          <cell r="F18">
            <v>31.1</v>
          </cell>
        </row>
        <row r="18">
          <cell r="H18">
            <v>54</v>
          </cell>
          <cell r="I18">
            <v>60</v>
          </cell>
        </row>
        <row r="19">
          <cell r="E19">
            <v>3225.47</v>
          </cell>
          <cell r="F19">
            <v>21.31</v>
          </cell>
        </row>
        <row r="19">
          <cell r="H19">
            <v>69.85</v>
          </cell>
        </row>
        <row r="20">
          <cell r="E20">
            <v>3530.45</v>
          </cell>
          <cell r="F20">
            <v>18.68</v>
          </cell>
        </row>
        <row r="20">
          <cell r="H20">
            <v>105.38</v>
          </cell>
        </row>
        <row r="21">
          <cell r="E21">
            <v>3415.29</v>
          </cell>
          <cell r="F21">
            <v>40.2</v>
          </cell>
        </row>
        <row r="21">
          <cell r="H21">
            <v>97.12</v>
          </cell>
          <cell r="I21">
            <v>20.21</v>
          </cell>
        </row>
        <row r="22">
          <cell r="E22">
            <v>4108.2</v>
          </cell>
          <cell r="F22">
            <v>29.13</v>
          </cell>
        </row>
        <row r="22">
          <cell r="H22">
            <v>121.78</v>
          </cell>
          <cell r="I22">
            <v>26.62</v>
          </cell>
        </row>
        <row r="23">
          <cell r="E23">
            <v>2812.42</v>
          </cell>
          <cell r="F23">
            <v>35.07</v>
          </cell>
        </row>
        <row r="23">
          <cell r="H23">
            <v>39.01</v>
          </cell>
          <cell r="I23">
            <v>47.82</v>
          </cell>
        </row>
        <row r="24">
          <cell r="E24">
            <v>5019.25</v>
          </cell>
          <cell r="F24">
            <v>30.09</v>
          </cell>
        </row>
        <row r="24">
          <cell r="H24">
            <v>114.56</v>
          </cell>
          <cell r="I24">
            <v>118.41</v>
          </cell>
        </row>
        <row r="25">
          <cell r="E25">
            <v>2639.68</v>
          </cell>
          <cell r="F25">
            <v>33.15</v>
          </cell>
        </row>
        <row r="25">
          <cell r="H25">
            <v>75.74</v>
          </cell>
          <cell r="I25">
            <v>112.56</v>
          </cell>
        </row>
        <row r="26">
          <cell r="E26">
            <v>4359.92</v>
          </cell>
          <cell r="F26">
            <v>47</v>
          </cell>
        </row>
        <row r="26">
          <cell r="H26">
            <v>208.81</v>
          </cell>
          <cell r="I26">
            <v>220.01</v>
          </cell>
        </row>
        <row r="27">
          <cell r="E27">
            <v>3572.35</v>
          </cell>
          <cell r="F27">
            <v>45.16</v>
          </cell>
        </row>
        <row r="27">
          <cell r="H27">
            <v>59.78</v>
          </cell>
          <cell r="I27">
            <v>58.75</v>
          </cell>
        </row>
        <row r="28">
          <cell r="E28">
            <v>2842.3</v>
          </cell>
          <cell r="F28">
            <v>34.09</v>
          </cell>
        </row>
        <row r="28">
          <cell r="H28">
            <v>77.41</v>
          </cell>
          <cell r="I28">
            <v>45.1</v>
          </cell>
        </row>
        <row r="29">
          <cell r="E29">
            <v>1142.9</v>
          </cell>
        </row>
        <row r="29">
          <cell r="H29">
            <v>10</v>
          </cell>
        </row>
        <row r="30">
          <cell r="E30">
            <v>4186.45</v>
          </cell>
          <cell r="F30">
            <v>44.71</v>
          </cell>
        </row>
        <row r="30">
          <cell r="H30">
            <v>110.13</v>
          </cell>
        </row>
        <row r="31">
          <cell r="E31">
            <v>3409.58</v>
          </cell>
          <cell r="F31">
            <v>24.31</v>
          </cell>
        </row>
        <row r="31">
          <cell r="H31">
            <v>138.6</v>
          </cell>
          <cell r="I31">
            <v>29</v>
          </cell>
        </row>
        <row r="32">
          <cell r="E32">
            <v>3759.14</v>
          </cell>
          <cell r="F32">
            <v>17.87</v>
          </cell>
        </row>
        <row r="32">
          <cell r="H32">
            <v>98.01</v>
          </cell>
        </row>
        <row r="33">
          <cell r="E33">
            <v>1553.18</v>
          </cell>
          <cell r="F33">
            <v>41.69</v>
          </cell>
        </row>
        <row r="33">
          <cell r="H33">
            <v>73.41</v>
          </cell>
          <cell r="I33">
            <v>48.28</v>
          </cell>
        </row>
        <row r="34">
          <cell r="E34">
            <v>1952.48</v>
          </cell>
          <cell r="F34">
            <v>33.38</v>
          </cell>
        </row>
        <row r="34">
          <cell r="H34">
            <v>51.84</v>
          </cell>
        </row>
        <row r="35">
          <cell r="E35">
            <v>4644.76</v>
          </cell>
          <cell r="F35">
            <v>25.88</v>
          </cell>
        </row>
        <row r="35">
          <cell r="H35">
            <v>103.04</v>
          </cell>
          <cell r="I35">
            <v>48.02</v>
          </cell>
        </row>
        <row r="36">
          <cell r="E36">
            <v>2812.04</v>
          </cell>
          <cell r="F36">
            <v>43.11</v>
          </cell>
        </row>
        <row r="36">
          <cell r="H36">
            <v>85.73</v>
          </cell>
          <cell r="I36">
            <v>24.93</v>
          </cell>
        </row>
        <row r="37">
          <cell r="E37">
            <v>1172.29</v>
          </cell>
          <cell r="F37">
            <v>19.34</v>
          </cell>
        </row>
        <row r="37">
          <cell r="H37">
            <v>30.99</v>
          </cell>
          <cell r="I37">
            <v>13.15</v>
          </cell>
        </row>
        <row r="38">
          <cell r="E38">
            <v>2820.18</v>
          </cell>
          <cell r="F38">
            <v>49.31</v>
          </cell>
        </row>
        <row r="38">
          <cell r="H38">
            <v>86.95</v>
          </cell>
          <cell r="I38">
            <v>28.89</v>
          </cell>
        </row>
        <row r="39">
          <cell r="E39">
            <v>3613</v>
          </cell>
          <cell r="F39">
            <v>29.38</v>
          </cell>
        </row>
        <row r="39">
          <cell r="H39">
            <v>55</v>
          </cell>
          <cell r="I39">
            <v>68</v>
          </cell>
        </row>
        <row r="40">
          <cell r="E40">
            <v>5575.82</v>
          </cell>
          <cell r="F40">
            <v>12.33</v>
          </cell>
        </row>
        <row r="41">
          <cell r="E41">
            <v>1619.75</v>
          </cell>
        </row>
        <row r="41">
          <cell r="G41">
            <v>797.94</v>
          </cell>
          <cell r="H41">
            <v>34</v>
          </cell>
        </row>
        <row r="42">
          <cell r="E42">
            <v>3683.27</v>
          </cell>
          <cell r="F42">
            <v>31.05</v>
          </cell>
        </row>
        <row r="42">
          <cell r="H42">
            <v>221.98</v>
          </cell>
          <cell r="I42">
            <v>78.05</v>
          </cell>
        </row>
        <row r="43">
          <cell r="E43">
            <v>4507.37</v>
          </cell>
          <cell r="F43">
            <v>36.26</v>
          </cell>
        </row>
        <row r="43">
          <cell r="H43">
            <v>104.23</v>
          </cell>
          <cell r="I43">
            <v>98.79</v>
          </cell>
        </row>
        <row r="44">
          <cell r="E44">
            <v>6103.52</v>
          </cell>
          <cell r="F44">
            <v>37.59</v>
          </cell>
        </row>
        <row r="44">
          <cell r="H44">
            <v>106.52</v>
          </cell>
          <cell r="I44">
            <v>37.23</v>
          </cell>
        </row>
        <row r="45">
          <cell r="E45">
            <v>3233.38</v>
          </cell>
          <cell r="F45">
            <v>30.29</v>
          </cell>
        </row>
        <row r="45">
          <cell r="H45">
            <v>228.04</v>
          </cell>
          <cell r="I45">
            <v>189.53</v>
          </cell>
        </row>
        <row r="46">
          <cell r="E46">
            <v>1877.39</v>
          </cell>
          <cell r="F46">
            <v>13.77</v>
          </cell>
        </row>
        <row r="46">
          <cell r="H46">
            <v>36.87</v>
          </cell>
        </row>
        <row r="47">
          <cell r="E47">
            <v>3190.85</v>
          </cell>
          <cell r="F47">
            <v>27.76</v>
          </cell>
        </row>
        <row r="47">
          <cell r="H47">
            <v>175.66</v>
          </cell>
          <cell r="I47">
            <v>41.21</v>
          </cell>
        </row>
        <row r="48">
          <cell r="E48">
            <v>3046.07</v>
          </cell>
          <cell r="F48">
            <v>17.68</v>
          </cell>
        </row>
        <row r="48">
          <cell r="H48">
            <v>69.61</v>
          </cell>
        </row>
        <row r="49">
          <cell r="E49">
            <v>14792.71</v>
          </cell>
        </row>
        <row r="49">
          <cell r="H49">
            <v>71.02</v>
          </cell>
        </row>
        <row r="50">
          <cell r="E50">
            <v>4562.24</v>
          </cell>
          <cell r="F50">
            <v>25.05</v>
          </cell>
        </row>
        <row r="50">
          <cell r="H50">
            <v>169.09</v>
          </cell>
          <cell r="I50">
            <v>48.43</v>
          </cell>
        </row>
        <row r="51">
          <cell r="E51">
            <v>2758.75</v>
          </cell>
          <cell r="F51">
            <v>12.99</v>
          </cell>
        </row>
        <row r="51">
          <cell r="H51">
            <v>81.14</v>
          </cell>
        </row>
        <row r="52">
          <cell r="E52">
            <v>6748.72</v>
          </cell>
          <cell r="F52">
            <v>29.61</v>
          </cell>
        </row>
        <row r="52">
          <cell r="H52">
            <v>97.62</v>
          </cell>
          <cell r="I52">
            <v>94.96</v>
          </cell>
        </row>
        <row r="53">
          <cell r="E53">
            <v>3079.01</v>
          </cell>
          <cell r="F53">
            <v>45.52</v>
          </cell>
        </row>
        <row r="53">
          <cell r="H53">
            <v>92.57</v>
          </cell>
        </row>
        <row r="54">
          <cell r="E54">
            <v>3325.8</v>
          </cell>
          <cell r="F54">
            <v>34.92</v>
          </cell>
        </row>
        <row r="54">
          <cell r="H54">
            <v>111.52</v>
          </cell>
          <cell r="I54">
            <v>97.72</v>
          </cell>
        </row>
        <row r="55">
          <cell r="E55">
            <v>1682.07</v>
          </cell>
          <cell r="F55">
            <v>13.05</v>
          </cell>
        </row>
        <row r="63">
          <cell r="E63">
            <v>4775.52</v>
          </cell>
        </row>
        <row r="63">
          <cell r="G63">
            <v>3433.64</v>
          </cell>
          <cell r="H63">
            <v>176.64</v>
          </cell>
        </row>
        <row r="64">
          <cell r="E64">
            <v>1486.72</v>
          </cell>
          <cell r="F64">
            <v>11.96</v>
          </cell>
        </row>
        <row r="64">
          <cell r="H64">
            <v>24</v>
          </cell>
        </row>
        <row r="65">
          <cell r="E65">
            <v>421.05</v>
          </cell>
          <cell r="F65">
            <v>47.87</v>
          </cell>
        </row>
        <row r="65">
          <cell r="H65">
            <v>3.9</v>
          </cell>
        </row>
        <row r="66">
          <cell r="E66">
            <v>2394.37</v>
          </cell>
          <cell r="F66">
            <v>86.23</v>
          </cell>
        </row>
        <row r="66">
          <cell r="H66">
            <v>91.76</v>
          </cell>
        </row>
        <row r="67">
          <cell r="E67">
            <v>837.89</v>
          </cell>
          <cell r="F67">
            <v>83.95</v>
          </cell>
        </row>
        <row r="67">
          <cell r="H67">
            <v>33</v>
          </cell>
        </row>
        <row r="68">
          <cell r="E68">
            <v>251.92</v>
          </cell>
          <cell r="F68">
            <v>9.48</v>
          </cell>
        </row>
        <row r="68">
          <cell r="H68">
            <v>10.8</v>
          </cell>
        </row>
        <row r="69">
          <cell r="E69">
            <v>16023.1</v>
          </cell>
          <cell r="F69">
            <v>143.47</v>
          </cell>
        </row>
        <row r="69">
          <cell r="H69">
            <v>246.77</v>
          </cell>
          <cell r="I69">
            <v>118.8</v>
          </cell>
        </row>
        <row r="70">
          <cell r="E70">
            <v>7178.62</v>
          </cell>
          <cell r="F70">
            <v>102.34</v>
          </cell>
        </row>
        <row r="70">
          <cell r="H70">
            <v>101.21</v>
          </cell>
          <cell r="I70">
            <v>41.79</v>
          </cell>
        </row>
        <row r="71">
          <cell r="E71">
            <v>654.64</v>
          </cell>
          <cell r="F71">
            <v>24.15</v>
          </cell>
        </row>
        <row r="71">
          <cell r="H71">
            <v>25.43</v>
          </cell>
        </row>
        <row r="72">
          <cell r="E72">
            <v>2857.15</v>
          </cell>
        </row>
        <row r="72">
          <cell r="G72">
            <v>6542.19</v>
          </cell>
          <cell r="H72">
            <v>70.69</v>
          </cell>
        </row>
        <row r="73">
          <cell r="E73">
            <v>4775.91</v>
          </cell>
          <cell r="F73">
            <v>66.49</v>
          </cell>
        </row>
        <row r="73">
          <cell r="H73">
            <v>39.86</v>
          </cell>
        </row>
        <row r="74">
          <cell r="E74">
            <v>2388.87</v>
          </cell>
          <cell r="F74">
            <v>82.78</v>
          </cell>
        </row>
        <row r="74">
          <cell r="H74">
            <v>69.02</v>
          </cell>
        </row>
        <row r="75">
          <cell r="E75">
            <v>4275.7</v>
          </cell>
          <cell r="F75">
            <v>76.1</v>
          </cell>
        </row>
        <row r="75">
          <cell r="H75">
            <v>115.49</v>
          </cell>
        </row>
        <row r="76">
          <cell r="E76">
            <v>1696.9</v>
          </cell>
        </row>
        <row r="76">
          <cell r="G76">
            <v>2614.58</v>
          </cell>
          <cell r="H76">
            <v>13.8</v>
          </cell>
        </row>
        <row r="77">
          <cell r="E77">
            <v>8335.87</v>
          </cell>
          <cell r="F77">
            <v>31.31</v>
          </cell>
        </row>
        <row r="77">
          <cell r="H77">
            <v>143.97</v>
          </cell>
        </row>
        <row r="78">
          <cell r="E78">
            <v>5255.1</v>
          </cell>
        </row>
        <row r="78">
          <cell r="G78">
            <v>2339.44</v>
          </cell>
          <cell r="H78">
            <v>40.54</v>
          </cell>
        </row>
        <row r="79">
          <cell r="E79">
            <v>2044.39</v>
          </cell>
          <cell r="F79">
            <v>79.74</v>
          </cell>
        </row>
        <row r="79">
          <cell r="H79">
            <v>43.69</v>
          </cell>
        </row>
        <row r="80">
          <cell r="E80">
            <v>824.31</v>
          </cell>
          <cell r="F80">
            <v>19.39</v>
          </cell>
        </row>
        <row r="80">
          <cell r="H80">
            <v>44.4</v>
          </cell>
          <cell r="I80">
            <v>20.8</v>
          </cell>
        </row>
        <row r="81">
          <cell r="E81">
            <v>2567</v>
          </cell>
          <cell r="F81">
            <v>98.11</v>
          </cell>
        </row>
        <row r="81">
          <cell r="H81">
            <v>110.17</v>
          </cell>
        </row>
        <row r="82">
          <cell r="E82">
            <v>7197.3</v>
          </cell>
          <cell r="F82">
            <v>92.54</v>
          </cell>
        </row>
        <row r="82">
          <cell r="H82">
            <v>104.97</v>
          </cell>
        </row>
        <row r="83">
          <cell r="E83">
            <v>5499.09</v>
          </cell>
          <cell r="F83">
            <v>30.18</v>
          </cell>
        </row>
        <row r="84">
          <cell r="E84">
            <v>173.6</v>
          </cell>
          <cell r="F84">
            <v>6.26</v>
          </cell>
        </row>
        <row r="84">
          <cell r="H84">
            <v>13</v>
          </cell>
        </row>
        <row r="85">
          <cell r="E85">
            <v>2775.92</v>
          </cell>
          <cell r="F85">
            <v>75.24</v>
          </cell>
        </row>
        <row r="85">
          <cell r="H85">
            <v>68.51</v>
          </cell>
        </row>
        <row r="86">
          <cell r="E86">
            <v>10603.75</v>
          </cell>
          <cell r="F86">
            <v>121.91</v>
          </cell>
        </row>
        <row r="86">
          <cell r="H86">
            <v>89.88</v>
          </cell>
          <cell r="I86">
            <v>36.02</v>
          </cell>
        </row>
        <row r="87">
          <cell r="E87">
            <v>1662.93</v>
          </cell>
          <cell r="F87">
            <v>95.23</v>
          </cell>
        </row>
        <row r="87">
          <cell r="H87">
            <v>44.2</v>
          </cell>
        </row>
        <row r="88">
          <cell r="E88">
            <v>3010.03</v>
          </cell>
          <cell r="F88">
            <v>109.39</v>
          </cell>
        </row>
        <row r="88">
          <cell r="H88">
            <v>150.73</v>
          </cell>
        </row>
        <row r="89">
          <cell r="E89">
            <v>2794.28</v>
          </cell>
          <cell r="F89">
            <v>66.49</v>
          </cell>
        </row>
        <row r="89">
          <cell r="H89">
            <v>115</v>
          </cell>
          <cell r="I89">
            <v>15</v>
          </cell>
        </row>
        <row r="90">
          <cell r="E90">
            <v>1555.13</v>
          </cell>
          <cell r="F90">
            <v>63.34</v>
          </cell>
        </row>
        <row r="90">
          <cell r="H90">
            <v>56.79</v>
          </cell>
          <cell r="I90">
            <v>27.79</v>
          </cell>
        </row>
        <row r="91">
          <cell r="E91">
            <v>4257.69</v>
          </cell>
        </row>
        <row r="91">
          <cell r="G91">
            <v>5032.04</v>
          </cell>
          <cell r="H91">
            <v>80.87</v>
          </cell>
        </row>
        <row r="92">
          <cell r="E92">
            <v>2866.59</v>
          </cell>
          <cell r="F92">
            <v>105.9</v>
          </cell>
        </row>
        <row r="92">
          <cell r="H92">
            <v>84.8</v>
          </cell>
        </row>
        <row r="93">
          <cell r="E93">
            <v>3216.19</v>
          </cell>
          <cell r="F93">
            <v>90.15</v>
          </cell>
        </row>
        <row r="93">
          <cell r="H93">
            <v>89.84</v>
          </cell>
        </row>
        <row r="94">
          <cell r="E94">
            <v>337.57</v>
          </cell>
          <cell r="F94">
            <v>70.87</v>
          </cell>
        </row>
        <row r="94">
          <cell r="H94">
            <v>114.31</v>
          </cell>
        </row>
        <row r="95">
          <cell r="E95">
            <v>3162.02</v>
          </cell>
          <cell r="F95">
            <v>70.83</v>
          </cell>
        </row>
        <row r="95">
          <cell r="H95">
            <v>153.38</v>
          </cell>
          <cell r="I95">
            <v>0</v>
          </cell>
        </row>
        <row r="96">
          <cell r="E96">
            <v>3279.44</v>
          </cell>
          <cell r="F96">
            <v>77.98</v>
          </cell>
        </row>
        <row r="96">
          <cell r="H96">
            <v>81.99</v>
          </cell>
        </row>
        <row r="97">
          <cell r="E97">
            <v>1463.6</v>
          </cell>
          <cell r="F97">
            <v>74.12</v>
          </cell>
        </row>
        <row r="97">
          <cell r="H97">
            <v>78.65</v>
          </cell>
        </row>
        <row r="98">
          <cell r="E98">
            <v>11922</v>
          </cell>
          <cell r="F98">
            <v>73.07</v>
          </cell>
        </row>
        <row r="98">
          <cell r="H98">
            <v>128.81</v>
          </cell>
          <cell r="I98">
            <v>64.01</v>
          </cell>
        </row>
        <row r="99">
          <cell r="E99">
            <v>56064.08</v>
          </cell>
        </row>
        <row r="99">
          <cell r="H99">
            <v>40</v>
          </cell>
        </row>
        <row r="100">
          <cell r="E100">
            <v>3148.34</v>
          </cell>
          <cell r="F100">
            <v>71.06</v>
          </cell>
        </row>
        <row r="100">
          <cell r="H100">
            <v>94.53</v>
          </cell>
        </row>
        <row r="101">
          <cell r="E101">
            <v>3338.15</v>
          </cell>
          <cell r="F101">
            <v>64.26</v>
          </cell>
        </row>
        <row r="101">
          <cell r="H101">
            <v>132.36</v>
          </cell>
          <cell r="I101">
            <v>4.97</v>
          </cell>
        </row>
        <row r="102">
          <cell r="E102">
            <v>10330.67</v>
          </cell>
          <cell r="F102">
            <v>59.82</v>
          </cell>
        </row>
        <row r="102">
          <cell r="H102">
            <v>314.46</v>
          </cell>
          <cell r="I102">
            <v>25</v>
          </cell>
        </row>
        <row r="103">
          <cell r="E103">
            <v>2438.52</v>
          </cell>
        </row>
        <row r="104">
          <cell r="E104">
            <v>1433.6</v>
          </cell>
        </row>
        <row r="104">
          <cell r="H104">
            <v>10.8</v>
          </cell>
        </row>
        <row r="105">
          <cell r="E105">
            <v>3932.15</v>
          </cell>
        </row>
        <row r="105">
          <cell r="H105">
            <v>11.01</v>
          </cell>
        </row>
        <row r="106">
          <cell r="E106">
            <v>272.73</v>
          </cell>
        </row>
        <row r="107">
          <cell r="E107">
            <v>74.65</v>
          </cell>
        </row>
        <row r="121">
          <cell r="E121">
            <v>38.44</v>
          </cell>
        </row>
        <row r="121">
          <cell r="G121">
            <v>446.45</v>
          </cell>
        </row>
        <row r="122">
          <cell r="E122">
            <v>262.82</v>
          </cell>
        </row>
        <row r="122">
          <cell r="G122">
            <v>386.26</v>
          </cell>
        </row>
        <row r="123">
          <cell r="E123">
            <v>1244.84</v>
          </cell>
          <cell r="F123">
            <v>12.26</v>
          </cell>
        </row>
        <row r="123">
          <cell r="H123">
            <v>30.85</v>
          </cell>
        </row>
        <row r="124">
          <cell r="E124">
            <v>2091.04</v>
          </cell>
        </row>
        <row r="124">
          <cell r="G124">
            <v>2497.03</v>
          </cell>
        </row>
        <row r="125">
          <cell r="E125">
            <v>10298.55</v>
          </cell>
          <cell r="F125">
            <v>46.52</v>
          </cell>
        </row>
        <row r="125">
          <cell r="H125">
            <v>102</v>
          </cell>
        </row>
        <row r="126">
          <cell r="E126">
            <v>390.4</v>
          </cell>
        </row>
        <row r="126">
          <cell r="G126">
            <v>318.17</v>
          </cell>
        </row>
        <row r="127">
          <cell r="E127">
            <v>4942.11</v>
          </cell>
        </row>
        <row r="127">
          <cell r="G127">
            <v>1446.62</v>
          </cell>
          <cell r="H127">
            <v>43.42</v>
          </cell>
        </row>
        <row r="128">
          <cell r="E128">
            <v>3183.29</v>
          </cell>
        </row>
        <row r="128">
          <cell r="G128">
            <v>3145.48</v>
          </cell>
          <cell r="H128">
            <v>51.68</v>
          </cell>
        </row>
        <row r="129">
          <cell r="E129">
            <v>2371.09</v>
          </cell>
        </row>
        <row r="129">
          <cell r="G129">
            <v>2151.48</v>
          </cell>
          <cell r="H129">
            <v>30.03</v>
          </cell>
        </row>
        <row r="130">
          <cell r="E130">
            <v>469.72</v>
          </cell>
        </row>
        <row r="130">
          <cell r="G130">
            <v>1335.62</v>
          </cell>
        </row>
        <row r="131">
          <cell r="E131">
            <v>6895.24</v>
          </cell>
          <cell r="F131">
            <v>21.12</v>
          </cell>
        </row>
        <row r="131">
          <cell r="H131">
            <v>44.04</v>
          </cell>
        </row>
        <row r="132">
          <cell r="E132">
            <v>2930.99</v>
          </cell>
        </row>
        <row r="132">
          <cell r="G132">
            <v>2719.37</v>
          </cell>
          <cell r="H132">
            <v>67.79</v>
          </cell>
        </row>
        <row r="133">
          <cell r="E133">
            <v>484.88</v>
          </cell>
          <cell r="F133">
            <v>1.39</v>
          </cell>
        </row>
        <row r="133">
          <cell r="H133">
            <v>4</v>
          </cell>
        </row>
        <row r="134">
          <cell r="E134">
            <v>4906.58</v>
          </cell>
        </row>
        <row r="134">
          <cell r="H134">
            <v>28.05</v>
          </cell>
        </row>
        <row r="135">
          <cell r="E135">
            <v>1138.74</v>
          </cell>
        </row>
        <row r="135">
          <cell r="H135">
            <v>26</v>
          </cell>
        </row>
        <row r="136">
          <cell r="E136">
            <v>395.49</v>
          </cell>
        </row>
        <row r="136">
          <cell r="G136">
            <v>78</v>
          </cell>
        </row>
        <row r="137">
          <cell r="E137">
            <v>13221.22</v>
          </cell>
        </row>
        <row r="137">
          <cell r="H137">
            <v>59.2</v>
          </cell>
        </row>
        <row r="138">
          <cell r="E138">
            <v>125.83</v>
          </cell>
          <cell r="F138">
            <v>4.33</v>
          </cell>
        </row>
        <row r="138">
          <cell r="H138">
            <v>2</v>
          </cell>
        </row>
        <row r="146">
          <cell r="E146">
            <v>7792.83</v>
          </cell>
          <cell r="F146">
            <v>469.33</v>
          </cell>
        </row>
        <row r="146">
          <cell r="H146">
            <v>182.15</v>
          </cell>
        </row>
        <row r="147">
          <cell r="E147">
            <v>1957.42</v>
          </cell>
          <cell r="F147">
            <v>213.16</v>
          </cell>
          <cell r="G147">
            <v>458.57</v>
          </cell>
          <cell r="H147">
            <v>817.72</v>
          </cell>
        </row>
        <row r="148">
          <cell r="E148">
            <v>654.95</v>
          </cell>
        </row>
        <row r="148">
          <cell r="G148">
            <v>1738.17</v>
          </cell>
        </row>
        <row r="149">
          <cell r="E149">
            <v>618.04</v>
          </cell>
        </row>
        <row r="149">
          <cell r="G149">
            <v>509.33</v>
          </cell>
          <cell r="H149">
            <v>2</v>
          </cell>
        </row>
        <row r="150">
          <cell r="E150">
            <v>3525.3</v>
          </cell>
          <cell r="F150">
            <v>14.85</v>
          </cell>
        </row>
        <row r="150">
          <cell r="H150">
            <v>19.88</v>
          </cell>
          <cell r="I150">
            <v>7.12</v>
          </cell>
        </row>
        <row r="151">
          <cell r="E151">
            <v>3880.37</v>
          </cell>
          <cell r="F151">
            <v>160.9</v>
          </cell>
        </row>
        <row r="151">
          <cell r="H151">
            <v>72.76</v>
          </cell>
          <cell r="I151">
            <v>3</v>
          </cell>
        </row>
        <row r="152">
          <cell r="E152">
            <v>1547.91</v>
          </cell>
          <cell r="F152">
            <v>12</v>
          </cell>
        </row>
        <row r="152">
          <cell r="H152">
            <v>17</v>
          </cell>
        </row>
        <row r="153">
          <cell r="E153">
            <v>34312.7</v>
          </cell>
          <cell r="F153">
            <v>458.81</v>
          </cell>
        </row>
        <row r="153">
          <cell r="H153">
            <v>3677.97</v>
          </cell>
        </row>
        <row r="154">
          <cell r="E154">
            <v>12993.33</v>
          </cell>
          <cell r="F154">
            <v>91.4</v>
          </cell>
        </row>
        <row r="154">
          <cell r="H154">
            <v>216.28</v>
          </cell>
        </row>
        <row r="155">
          <cell r="E155">
            <v>4837</v>
          </cell>
          <cell r="F155">
            <v>170.52</v>
          </cell>
        </row>
        <row r="155">
          <cell r="H155">
            <v>223.12</v>
          </cell>
          <cell r="I155">
            <v>16.11</v>
          </cell>
        </row>
        <row r="156">
          <cell r="E156">
            <v>8939.84</v>
          </cell>
          <cell r="F156">
            <v>15.51</v>
          </cell>
          <cell r="G156">
            <v>7.38</v>
          </cell>
          <cell r="H156">
            <v>155.86</v>
          </cell>
          <cell r="I156">
            <v>31.99</v>
          </cell>
        </row>
        <row r="157">
          <cell r="E157">
            <v>10451.82</v>
          </cell>
        </row>
        <row r="157">
          <cell r="H157">
            <v>154.4</v>
          </cell>
        </row>
        <row r="158">
          <cell r="E158">
            <v>774.31</v>
          </cell>
        </row>
        <row r="158">
          <cell r="H158">
            <v>7.13</v>
          </cell>
        </row>
        <row r="170">
          <cell r="E170">
            <v>4711.02</v>
          </cell>
        </row>
        <row r="171">
          <cell r="E171">
            <v>459.04</v>
          </cell>
          <cell r="F171">
            <v>13.05</v>
          </cell>
        </row>
        <row r="171">
          <cell r="H171">
            <v>4.2</v>
          </cell>
          <cell r="I171">
            <v>2</v>
          </cell>
        </row>
        <row r="172">
          <cell r="E172">
            <v>426.13</v>
          </cell>
          <cell r="F172">
            <v>17.5</v>
          </cell>
        </row>
        <row r="172">
          <cell r="H172">
            <v>8.82</v>
          </cell>
          <cell r="I172">
            <v>1</v>
          </cell>
        </row>
        <row r="173">
          <cell r="E173">
            <v>5265.55</v>
          </cell>
        </row>
        <row r="173">
          <cell r="H173">
            <v>7.02</v>
          </cell>
        </row>
        <row r="174">
          <cell r="E174">
            <v>3273.51</v>
          </cell>
        </row>
        <row r="175">
          <cell r="E175">
            <v>280.87</v>
          </cell>
        </row>
        <row r="175">
          <cell r="G175">
            <v>956.31</v>
          </cell>
          <cell r="H175">
            <v>2.2</v>
          </cell>
        </row>
        <row r="176">
          <cell r="E176">
            <v>687.32</v>
          </cell>
        </row>
        <row r="176">
          <cell r="G176">
            <v>2664.66</v>
          </cell>
          <cell r="H176">
            <v>4</v>
          </cell>
        </row>
        <row r="177">
          <cell r="E177">
            <v>234.63</v>
          </cell>
          <cell r="F177">
            <v>17.25</v>
          </cell>
        </row>
        <row r="177">
          <cell r="H177">
            <v>7.2</v>
          </cell>
        </row>
        <row r="178">
          <cell r="E178">
            <v>143.05</v>
          </cell>
        </row>
        <row r="178">
          <cell r="G178">
            <v>538.86</v>
          </cell>
          <cell r="H178">
            <v>0</v>
          </cell>
        </row>
        <row r="179">
          <cell r="E179">
            <v>589.61</v>
          </cell>
          <cell r="F179">
            <v>37.05</v>
          </cell>
        </row>
        <row r="179">
          <cell r="H179">
            <v>20.39</v>
          </cell>
        </row>
        <row r="180">
          <cell r="E180">
            <v>73.16</v>
          </cell>
        </row>
        <row r="180">
          <cell r="G180">
            <v>430.55</v>
          </cell>
        </row>
        <row r="181">
          <cell r="E181">
            <v>1100.92</v>
          </cell>
          <cell r="F181">
            <v>33.23</v>
          </cell>
        </row>
        <row r="181">
          <cell r="H181">
            <v>33.05</v>
          </cell>
        </row>
        <row r="182">
          <cell r="E182">
            <v>1138.61</v>
          </cell>
          <cell r="F182">
            <v>38.27</v>
          </cell>
        </row>
        <row r="182">
          <cell r="H182">
            <v>39.17</v>
          </cell>
        </row>
        <row r="183">
          <cell r="E183">
            <v>2160.93</v>
          </cell>
          <cell r="F183">
            <v>282.79</v>
          </cell>
        </row>
        <row r="183">
          <cell r="H183">
            <v>43.86</v>
          </cell>
        </row>
        <row r="184">
          <cell r="E184">
            <v>521.53</v>
          </cell>
          <cell r="F184">
            <v>15.55</v>
          </cell>
        </row>
        <row r="184">
          <cell r="H184">
            <v>21.91</v>
          </cell>
        </row>
        <row r="185">
          <cell r="E185">
            <v>49.81</v>
          </cell>
        </row>
        <row r="185">
          <cell r="G185">
            <v>434.28</v>
          </cell>
          <cell r="H185">
            <v>1</v>
          </cell>
        </row>
        <row r="186">
          <cell r="E186">
            <v>3.46</v>
          </cell>
        </row>
        <row r="186">
          <cell r="G186">
            <v>165.05</v>
          </cell>
        </row>
        <row r="187">
          <cell r="E187">
            <v>606.45</v>
          </cell>
        </row>
        <row r="187">
          <cell r="H187">
            <v>1</v>
          </cell>
          <cell r="I187">
            <v>1</v>
          </cell>
        </row>
        <row r="188">
          <cell r="E188">
            <v>639.66</v>
          </cell>
        </row>
        <row r="188">
          <cell r="H188">
            <v>3</v>
          </cell>
        </row>
        <row r="189">
          <cell r="E189">
            <v>210.29</v>
          </cell>
        </row>
        <row r="189">
          <cell r="H189">
            <v>2.82</v>
          </cell>
          <cell r="I189">
            <v>0</v>
          </cell>
        </row>
        <row r="190">
          <cell r="E190">
            <v>1861.57</v>
          </cell>
        </row>
        <row r="191">
          <cell r="E191">
            <v>130.32</v>
          </cell>
        </row>
        <row r="192">
          <cell r="E192">
            <v>118.59</v>
          </cell>
        </row>
        <row r="192">
          <cell r="H192">
            <v>2</v>
          </cell>
        </row>
        <row r="193">
          <cell r="E193">
            <v>172.47</v>
          </cell>
        </row>
        <row r="193">
          <cell r="H193">
            <v>2.82</v>
          </cell>
        </row>
        <row r="194">
          <cell r="E194">
            <v>324.83</v>
          </cell>
        </row>
        <row r="195">
          <cell r="E195">
            <v>448.58</v>
          </cell>
        </row>
        <row r="195">
          <cell r="H195">
            <v>8</v>
          </cell>
        </row>
        <row r="196">
          <cell r="E196">
            <v>1112.97</v>
          </cell>
        </row>
        <row r="196">
          <cell r="H196">
            <v>4.2</v>
          </cell>
        </row>
        <row r="197">
          <cell r="E197">
            <v>333.41</v>
          </cell>
        </row>
        <row r="197">
          <cell r="H197">
            <v>4.18</v>
          </cell>
          <cell r="I197">
            <v>1</v>
          </cell>
        </row>
        <row r="198">
          <cell r="E198">
            <v>25.45</v>
          </cell>
        </row>
        <row r="198">
          <cell r="H198">
            <v>2</v>
          </cell>
        </row>
        <row r="199">
          <cell r="E199">
            <v>39.81</v>
          </cell>
        </row>
        <row r="199">
          <cell r="H199">
            <v>1</v>
          </cell>
          <cell r="I199">
            <v>0</v>
          </cell>
        </row>
        <row r="200">
          <cell r="E200">
            <v>158.44</v>
          </cell>
        </row>
        <row r="201">
          <cell r="E201">
            <v>17.81</v>
          </cell>
        </row>
        <row r="202">
          <cell r="E202">
            <v>91.16</v>
          </cell>
        </row>
        <row r="202">
          <cell r="H202">
            <v>2</v>
          </cell>
        </row>
        <row r="203">
          <cell r="E203">
            <v>81.7</v>
          </cell>
        </row>
        <row r="204">
          <cell r="E204">
            <v>181.02</v>
          </cell>
        </row>
        <row r="205">
          <cell r="E205">
            <v>54.61</v>
          </cell>
        </row>
        <row r="213">
          <cell r="E213">
            <v>3453.72</v>
          </cell>
        </row>
        <row r="213">
          <cell r="G213">
            <v>2095.19</v>
          </cell>
          <cell r="H213">
            <v>2</v>
          </cell>
        </row>
        <row r="214">
          <cell r="E214">
            <v>3080.85</v>
          </cell>
          <cell r="F214">
            <v>26.15</v>
          </cell>
        </row>
        <row r="214">
          <cell r="H214">
            <v>35.27</v>
          </cell>
          <cell r="I214">
            <v>8.09</v>
          </cell>
        </row>
        <row r="215">
          <cell r="E215">
            <v>11536.15</v>
          </cell>
          <cell r="F215">
            <v>74.43</v>
          </cell>
        </row>
        <row r="215">
          <cell r="H215">
            <v>557.03</v>
          </cell>
        </row>
        <row r="216">
          <cell r="E216">
            <v>207.97</v>
          </cell>
          <cell r="F216">
            <v>3.9</v>
          </cell>
        </row>
        <row r="216">
          <cell r="H216">
            <v>3</v>
          </cell>
        </row>
        <row r="217">
          <cell r="E217">
            <v>19764.64</v>
          </cell>
        </row>
        <row r="217">
          <cell r="H217">
            <v>34.93</v>
          </cell>
        </row>
        <row r="218">
          <cell r="E218">
            <v>0</v>
          </cell>
        </row>
        <row r="219">
          <cell r="E219">
            <v>77.4</v>
          </cell>
        </row>
        <row r="219">
          <cell r="H219">
            <v>1.2</v>
          </cell>
          <cell r="I219">
            <v>1</v>
          </cell>
        </row>
        <row r="220">
          <cell r="E220">
            <v>36.8</v>
          </cell>
        </row>
        <row r="220">
          <cell r="H220">
            <v>2</v>
          </cell>
        </row>
        <row r="221">
          <cell r="H221">
            <v>1</v>
          </cell>
        </row>
        <row r="222">
          <cell r="E222">
            <v>0</v>
          </cell>
        </row>
        <row r="230">
          <cell r="E230">
            <v>11966.67</v>
          </cell>
          <cell r="F230">
            <v>128.06</v>
          </cell>
        </row>
        <row r="230">
          <cell r="H230">
            <v>494.38</v>
          </cell>
        </row>
        <row r="231">
          <cell r="E231">
            <v>9391.96</v>
          </cell>
          <cell r="F231">
            <v>64.74</v>
          </cell>
        </row>
        <row r="231">
          <cell r="H231">
            <v>204.45</v>
          </cell>
          <cell r="I231">
            <v>107.11</v>
          </cell>
        </row>
        <row r="232">
          <cell r="E232">
            <v>13149.01</v>
          </cell>
          <cell r="F232">
            <v>187.47</v>
          </cell>
          <cell r="G232">
            <v>79.61</v>
          </cell>
          <cell r="H232">
            <v>508.23</v>
          </cell>
        </row>
        <row r="233">
          <cell r="E233">
            <v>18499.88</v>
          </cell>
          <cell r="F233">
            <v>34.01</v>
          </cell>
          <cell r="G233">
            <v>12139.35</v>
          </cell>
          <cell r="H233">
            <v>281.34</v>
          </cell>
          <cell r="I233">
            <v>88.17</v>
          </cell>
        </row>
        <row r="234">
          <cell r="E234">
            <v>22692.91</v>
          </cell>
          <cell r="F234">
            <v>119.54</v>
          </cell>
        </row>
        <row r="234">
          <cell r="H234">
            <v>498.25</v>
          </cell>
          <cell r="I234">
            <v>140.06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227"/>
  <sheetViews>
    <sheetView showFormulas="false" showGridLines="true" showRowColHeaders="true" showZeros="true" rightToLeft="false" tabSelected="true" showOutlineSymbols="true" defaultGridColor="true" view="normal" topLeftCell="A139" colorId="64" zoomScale="100" zoomScaleNormal="100" zoomScalePageLayoutView="100" workbookViewId="0">
      <selection pane="topLeft" activeCell="M227" activeCellId="0" sqref="M227"/>
    </sheetView>
  </sheetViews>
  <sheetFormatPr defaultColWidth="8.71484375" defaultRowHeight="15" zeroHeight="false" outlineLevelRow="0" outlineLevelCol="0"/>
  <cols>
    <col collapsed="false" customWidth="true" hidden="false" outlineLevel="0" max="2" min="2" style="1" width="14.71"/>
    <col collapsed="false" customWidth="true" hidden="false" outlineLevel="0" max="4" min="3" style="1" width="9.71"/>
    <col collapsed="false" customWidth="true" hidden="false" outlineLevel="0" max="9" min="5" style="1" width="9.86"/>
    <col collapsed="false" customWidth="true" hidden="false" outlineLevel="0" max="11" min="10" style="1" width="12"/>
    <col collapsed="false" customWidth="true" hidden="false" outlineLevel="0" max="12" min="12" style="1" width="15.85"/>
    <col collapsed="false" customWidth="true" hidden="false" outlineLevel="0" max="13" min="13" style="1" width="10.29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  <c r="H2" s="5"/>
      <c r="I2" s="5"/>
      <c r="J2" s="5"/>
      <c r="K2" s="4"/>
      <c r="L2" s="4"/>
      <c r="M2" s="4"/>
    </row>
    <row r="3" customFormat="false" ht="15" hidden="false" customHeight="false" outlineLevel="0" collapsed="false">
      <c r="A3" s="4"/>
      <c r="B3" s="4"/>
      <c r="C3" s="4"/>
      <c r="D3" s="4"/>
      <c r="E3" s="5"/>
      <c r="F3" s="5"/>
      <c r="G3" s="5"/>
      <c r="H3" s="5"/>
      <c r="I3" s="5"/>
      <c r="J3" s="5"/>
      <c r="K3" s="4"/>
      <c r="L3" s="4"/>
      <c r="M3" s="4"/>
    </row>
    <row r="4" customFormat="false" ht="15" hidden="false" customHeight="true" outlineLevel="0" collapsed="false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/>
      <c r="G4" s="7"/>
      <c r="H4" s="7"/>
      <c r="I4" s="7"/>
      <c r="J4" s="7" t="s">
        <v>6</v>
      </c>
      <c r="K4" s="7" t="s">
        <v>7</v>
      </c>
      <c r="L4" s="7"/>
      <c r="M4" s="7"/>
    </row>
    <row r="5" customFormat="false" ht="51" hidden="false" customHeight="false" outlineLevel="0" collapsed="false">
      <c r="A5" s="6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/>
      <c r="K5" s="7" t="s">
        <v>13</v>
      </c>
      <c r="L5" s="7" t="s">
        <v>14</v>
      </c>
      <c r="M5" s="7" t="s">
        <v>15</v>
      </c>
    </row>
    <row r="6" customFormat="false" ht="15" hidden="false" customHeight="true" outlineLevel="0" collapsed="false">
      <c r="A6" s="8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customFormat="false" ht="15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f aca="false">SUM([1]Cічень!E7+[1]Лютий!E7)</f>
        <v>2063.7</v>
      </c>
      <c r="F7" s="12" t="n">
        <f aca="false">SUM([1]Cічень!F7+[1]Лютий!F7)</f>
        <v>20.8</v>
      </c>
      <c r="G7" s="12" t="n">
        <f aca="false">SUM([1]Cічень!G7+[1]Лютий!G7)</f>
        <v>37.19</v>
      </c>
      <c r="H7" s="12" t="n">
        <f aca="false">SUM([1]Cічень!H7+[1]Лютий!H7)</f>
        <v>59.99</v>
      </c>
      <c r="I7" s="12" t="n">
        <f aca="false">SUM([1]Cічень!I7+[1]Лютий!I7)</f>
        <v>0</v>
      </c>
      <c r="J7" s="13" t="n">
        <f aca="false">K7/D7</f>
        <v>85.6369649179273</v>
      </c>
      <c r="K7" s="14" t="n">
        <f aca="false">L7+M7+E7</f>
        <v>26607.405</v>
      </c>
      <c r="L7" s="14" t="n">
        <f aca="false">F7*1163</f>
        <v>24190.4</v>
      </c>
      <c r="M7" s="14" t="n">
        <f aca="false">G7*9.5</f>
        <v>353.305</v>
      </c>
    </row>
    <row r="8" customFormat="false" ht="25.5" hidden="false" customHeight="false" outlineLevel="0" collapsed="false">
      <c r="A8" s="9" t="n">
        <v>2</v>
      </c>
      <c r="B8" s="10" t="s">
        <v>18</v>
      </c>
      <c r="C8" s="11" t="n">
        <v>115</v>
      </c>
      <c r="D8" s="11" t="n">
        <v>1993.12</v>
      </c>
      <c r="E8" s="12" t="n">
        <f aca="false">SUM([1]Cічень!E11+[1]Лютий!E11)</f>
        <v>8750.53</v>
      </c>
      <c r="F8" s="12" t="n">
        <f aca="false">SUM([1]Cічень!F11+[1]Лютий!F11)</f>
        <v>134.21</v>
      </c>
      <c r="G8" s="12" t="n">
        <f aca="false">SUM([1]Cічень!G11+[1]Лютий!G11)</f>
        <v>0</v>
      </c>
      <c r="H8" s="12" t="n">
        <f aca="false">SUM([1]Cічень!H11+[1]Лютий!H11)</f>
        <v>112.26</v>
      </c>
      <c r="I8" s="12" t="n">
        <f aca="false">SUM([1]Cічень!I11+[1]Лютий!I11)</f>
        <v>0</v>
      </c>
      <c r="J8" s="13" t="n">
        <f aca="false">K8/D8</f>
        <v>82.7028778999759</v>
      </c>
      <c r="K8" s="14" t="n">
        <f aca="false">L8+M8+E8</f>
        <v>164836.76</v>
      </c>
      <c r="L8" s="14" t="n">
        <f aca="false">F8*1163</f>
        <v>156086.23</v>
      </c>
      <c r="M8" s="14" t="n">
        <f aca="false">G8*9.5</f>
        <v>0</v>
      </c>
    </row>
    <row r="9" customFormat="false" ht="25.5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f aca="false">SUM([1]Cічень!E9+[1]Лютий!E9)</f>
        <v>3485.88</v>
      </c>
      <c r="F9" s="12" t="n">
        <f aca="false">SUM([1]Cічень!F9+[1]Лютий!F9)</f>
        <v>0</v>
      </c>
      <c r="G9" s="12" t="n">
        <f aca="false">SUM([1]Cічень!G9+[1]Лютий!G9)</f>
        <v>3995.1</v>
      </c>
      <c r="H9" s="12" t="n">
        <f aca="false">SUM([1]Cічень!H9+[1]Лютий!H9)</f>
        <v>87.55</v>
      </c>
      <c r="I9" s="12" t="n">
        <f aca="false">SUM([1]Cічень!I9+[1]Лютий!I9)</f>
        <v>0</v>
      </c>
      <c r="J9" s="13" t="n">
        <f aca="false">K9/D9</f>
        <v>78.3352173913043</v>
      </c>
      <c r="K9" s="14" t="n">
        <f aca="false">L9+M9+E9</f>
        <v>41439.33</v>
      </c>
      <c r="L9" s="14" t="n">
        <f aca="false">F9*1163</f>
        <v>0</v>
      </c>
      <c r="M9" s="14" t="n">
        <f aca="false">G9*9.5</f>
        <v>37953.45</v>
      </c>
    </row>
    <row r="10" customFormat="false" ht="25.5" hidden="false" customHeight="false" outlineLevel="0" collapsed="false">
      <c r="A10" s="9" t="n">
        <v>4</v>
      </c>
      <c r="B10" s="10" t="s">
        <v>20</v>
      </c>
      <c r="C10" s="15" t="n">
        <v>124</v>
      </c>
      <c r="D10" s="11" t="n">
        <v>627.8</v>
      </c>
      <c r="E10" s="12" t="n">
        <f aca="false">SUM([1]Cічень!E8+[1]Лютий!E8)</f>
        <v>5719.04</v>
      </c>
      <c r="F10" s="12" t="n">
        <f aca="false">SUM([1]Cічень!F8+[1]Лютий!F8)</f>
        <v>33.56</v>
      </c>
      <c r="G10" s="12" t="n">
        <f aca="false">SUM([1]Cічень!G8+[1]Лютий!G8)</f>
        <v>0</v>
      </c>
      <c r="H10" s="12" t="n">
        <f aca="false">SUM([1]Cічень!H8+[1]Лютий!H8)</f>
        <v>88.25</v>
      </c>
      <c r="I10" s="12" t="n">
        <f aca="false">SUM([1]Cічень!I8+[1]Лютий!I8)</f>
        <v>0</v>
      </c>
      <c r="J10" s="13" t="n">
        <f aca="false">K10/D10</f>
        <v>71.2795794839121</v>
      </c>
      <c r="K10" s="14" t="n">
        <f aca="false">L10+M10+E10</f>
        <v>44749.32</v>
      </c>
      <c r="L10" s="14" t="n">
        <f aca="false">F10*1163</f>
        <v>39030.28</v>
      </c>
      <c r="M10" s="14" t="n">
        <f aca="false">G10*9.5</f>
        <v>0</v>
      </c>
    </row>
    <row r="11" customFormat="false" ht="15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f aca="false">SUM([1]Cічень!E13+[1]Лютий!E13)</f>
        <v>4787.07</v>
      </c>
      <c r="F11" s="12" t="n">
        <f aca="false">SUM([1]Cічень!F13+[1]Лютий!F13)</f>
        <v>0</v>
      </c>
      <c r="G11" s="12" t="n">
        <f aca="false">SUM([1]Cічень!G13+[1]Лютий!G13)</f>
        <v>3567.17</v>
      </c>
      <c r="H11" s="12" t="n">
        <f aca="false">SUM([1]Cічень!H13+[1]Лютий!H13)</f>
        <v>73.87</v>
      </c>
      <c r="I11" s="12" t="n">
        <f aca="false">SUM([1]Cічень!I13+[1]Лютий!I13)</f>
        <v>0</v>
      </c>
      <c r="J11" s="13" t="n">
        <f aca="false">K11/D11</f>
        <v>67.851201754386</v>
      </c>
      <c r="K11" s="14" t="n">
        <f aca="false">L11+M11+E11</f>
        <v>38675.185</v>
      </c>
      <c r="L11" s="14" t="n">
        <f aca="false">F11*1163</f>
        <v>0</v>
      </c>
      <c r="M11" s="14" t="n">
        <f aca="false">G11*9.5</f>
        <v>33888.115</v>
      </c>
    </row>
    <row r="12" customFormat="false" ht="15" hidden="false" customHeight="false" outlineLevel="0" collapsed="false">
      <c r="A12" s="9" t="n">
        <v>6</v>
      </c>
      <c r="B12" s="10" t="s">
        <v>22</v>
      </c>
      <c r="C12" s="11" t="n">
        <v>320</v>
      </c>
      <c r="D12" s="11" t="n">
        <v>1642.5</v>
      </c>
      <c r="E12" s="12" t="n">
        <f aca="false">SUM([1]Cічень!E53+[1]Лютий!E53)</f>
        <v>6568.47</v>
      </c>
      <c r="F12" s="12" t="n">
        <f aca="false">SUM([1]Cічень!F53+[1]Лютий!F53)</f>
        <v>88.36</v>
      </c>
      <c r="G12" s="12" t="n">
        <f aca="false">SUM([1]Cічень!G53+[1]Лютий!G53)</f>
        <v>0</v>
      </c>
      <c r="H12" s="12" t="n">
        <f aca="false">SUM([1]Cічень!H53+[1]Лютий!H53)</f>
        <v>200.76</v>
      </c>
      <c r="I12" s="12" t="n">
        <f aca="false">SUM([1]Cічень!I53+[1]Лютий!I53)</f>
        <v>0</v>
      </c>
      <c r="J12" s="13" t="n">
        <f aca="false">K12/D12</f>
        <v>66.5638660578387</v>
      </c>
      <c r="K12" s="14" t="n">
        <f aca="false">L12+M12+E12</f>
        <v>109331.15</v>
      </c>
      <c r="L12" s="14" t="n">
        <f aca="false">F12*1163</f>
        <v>102762.68</v>
      </c>
      <c r="M12" s="14" t="n">
        <f aca="false">G12*9.5</f>
        <v>0</v>
      </c>
    </row>
    <row r="13" customFormat="false" ht="25.5" hidden="false" customHeight="false" outlineLevel="0" collapsed="false">
      <c r="A13" s="9" t="n">
        <v>7</v>
      </c>
      <c r="B13" s="10" t="s">
        <v>23</v>
      </c>
      <c r="C13" s="11" t="n">
        <v>138</v>
      </c>
      <c r="D13" s="11" t="n">
        <v>868</v>
      </c>
      <c r="E13" s="12" t="n">
        <f aca="false">SUM([1]Cічень!E12+[1]Лютий!E12)</f>
        <v>3533.89</v>
      </c>
      <c r="F13" s="12" t="n">
        <f aca="false">SUM([1]Cічень!F12+[1]Лютий!F12)</f>
        <v>43.23</v>
      </c>
      <c r="G13" s="12" t="n">
        <f aca="false">SUM([1]Cічень!G12+[1]Лютий!G12)</f>
        <v>0</v>
      </c>
      <c r="H13" s="12" t="n">
        <f aca="false">SUM([1]Cічень!H12+[1]Лютий!H12)</f>
        <v>83.47</v>
      </c>
      <c r="I13" s="12" t="n">
        <f aca="false">SUM([1]Cічень!I12+[1]Лютий!I12)</f>
        <v>138.22</v>
      </c>
      <c r="J13" s="13" t="n">
        <f aca="false">K13/D13</f>
        <v>61.9935253456221</v>
      </c>
      <c r="K13" s="14" t="n">
        <f aca="false">L13+M13+E13</f>
        <v>53810.38</v>
      </c>
      <c r="L13" s="14" t="n">
        <f aca="false">F13*1163</f>
        <v>50276.49</v>
      </c>
      <c r="M13" s="14" t="n">
        <f aca="false">G13*9.5</f>
        <v>0</v>
      </c>
    </row>
    <row r="14" customFormat="false" ht="15" hidden="false" customHeight="false" outlineLevel="0" collapsed="false">
      <c r="A14" s="9" t="n">
        <v>8</v>
      </c>
      <c r="B14" s="10" t="s">
        <v>24</v>
      </c>
      <c r="C14" s="11" t="n">
        <v>156</v>
      </c>
      <c r="D14" s="11" t="n">
        <v>951.3</v>
      </c>
      <c r="E14" s="12" t="n">
        <f aca="false">SUM([1]Cічень!E19+[1]Лютий!E19)</f>
        <v>6966.49</v>
      </c>
      <c r="F14" s="12" t="n">
        <f aca="false">SUM([1]Cічень!F19+[1]Лютий!F19)</f>
        <v>42.85</v>
      </c>
      <c r="G14" s="12" t="n">
        <f aca="false">SUM([1]Cічень!G19+[1]Лютий!G19)</f>
        <v>0</v>
      </c>
      <c r="H14" s="12" t="n">
        <f aca="false">SUM([1]Cічень!H19+[1]Лютий!H19)</f>
        <v>136.38</v>
      </c>
      <c r="I14" s="12" t="n">
        <f aca="false">SUM([1]Cічень!I19+[1]Лютий!I19)</f>
        <v>0</v>
      </c>
      <c r="J14" s="13" t="n">
        <f aca="false">K14/D14</f>
        <v>59.7088615578682</v>
      </c>
      <c r="K14" s="14" t="n">
        <f aca="false">L14+M14+E14</f>
        <v>56801.04</v>
      </c>
      <c r="L14" s="14" t="n">
        <f aca="false">F14*1163</f>
        <v>49834.55</v>
      </c>
      <c r="M14" s="14" t="n">
        <f aca="false">G14*9.5</f>
        <v>0</v>
      </c>
    </row>
    <row r="15" customFormat="false" ht="15" hidden="false" customHeight="false" outlineLevel="0" collapsed="false">
      <c r="A15" s="9" t="n">
        <v>9</v>
      </c>
      <c r="B15" s="10" t="s">
        <v>25</v>
      </c>
      <c r="C15" s="11" t="n">
        <v>212</v>
      </c>
      <c r="D15" s="11" t="n">
        <v>1060.7</v>
      </c>
      <c r="E15" s="12" t="n">
        <f aca="false">SUM([1]Cічень!E17+[1]Лютий!E17)</f>
        <v>5428.13</v>
      </c>
      <c r="F15" s="12" t="n">
        <f aca="false">SUM([1]Cічень!F17+[1]Лютий!F17)</f>
        <v>0</v>
      </c>
      <c r="G15" s="12" t="n">
        <f aca="false">SUM([1]Cічень!G17+[1]Лютий!G17)</f>
        <v>5700.13</v>
      </c>
      <c r="H15" s="12" t="n">
        <f aca="false">SUM([1]Cічень!H17+[1]Лютий!H17)</f>
        <v>118.08</v>
      </c>
      <c r="I15" s="12" t="n">
        <f aca="false">SUM([1]Cічень!I17+[1]Лютий!I17)</f>
        <v>0</v>
      </c>
      <c r="J15" s="13" t="n">
        <f aca="false">K15/D15</f>
        <v>56.1698548128594</v>
      </c>
      <c r="K15" s="14" t="n">
        <f aca="false">L15+M15+E15</f>
        <v>59579.365</v>
      </c>
      <c r="L15" s="14" t="n">
        <f aca="false">F15*1163</f>
        <v>0</v>
      </c>
      <c r="M15" s="14" t="n">
        <f aca="false">G15*9.5</f>
        <v>54151.235</v>
      </c>
    </row>
    <row r="16" customFormat="false" ht="15" hidden="false" customHeight="false" outlineLevel="0" collapsed="false">
      <c r="A16" s="9" t="n">
        <v>10</v>
      </c>
      <c r="B16" s="10" t="s">
        <v>26</v>
      </c>
      <c r="C16" s="11" t="n">
        <v>364</v>
      </c>
      <c r="D16" s="11" t="n">
        <v>2103.2</v>
      </c>
      <c r="E16" s="12" t="n">
        <f aca="false">SUM([1]Cічень!E38+[1]Лютий!E38)</f>
        <v>6056.78</v>
      </c>
      <c r="F16" s="12" t="n">
        <f aca="false">SUM([1]Cічень!F38+[1]Лютий!F38)</f>
        <v>95.51</v>
      </c>
      <c r="G16" s="12" t="n">
        <f aca="false">SUM([1]Cічень!G38+[1]Лютий!G38)</f>
        <v>0</v>
      </c>
      <c r="H16" s="12" t="n">
        <f aca="false">SUM([1]Cічень!H38+[1]Лютий!H38)</f>
        <v>188.62</v>
      </c>
      <c r="I16" s="12" t="n">
        <f aca="false">SUM([1]Cічень!I38+[1]Лютий!I38)</f>
        <v>85.44</v>
      </c>
      <c r="J16" s="13" t="n">
        <f aca="false">K16/D16</f>
        <v>55.693662038798</v>
      </c>
      <c r="K16" s="14" t="n">
        <f aca="false">L16+M16+E16</f>
        <v>117134.91</v>
      </c>
      <c r="L16" s="14" t="n">
        <f aca="false">F16*1163</f>
        <v>111078.13</v>
      </c>
      <c r="M16" s="14" t="n">
        <f aca="false">G16*9.5</f>
        <v>0</v>
      </c>
    </row>
    <row r="17" customFormat="false" ht="15" hidden="false" customHeight="false" outlineLevel="0" collapsed="false">
      <c r="A17" s="9" t="n">
        <v>11</v>
      </c>
      <c r="B17" s="10" t="s">
        <v>27</v>
      </c>
      <c r="C17" s="11" t="n">
        <v>386</v>
      </c>
      <c r="D17" s="11" t="n">
        <v>2129.7</v>
      </c>
      <c r="E17" s="12" t="n">
        <f aca="false">SUM([1]Cічень!E27+[1]Лютий!E27)</f>
        <v>7882.98</v>
      </c>
      <c r="F17" s="12" t="n">
        <f aca="false">SUM([1]Cічень!F27+[1]Лютий!F27)</f>
        <v>86.42</v>
      </c>
      <c r="G17" s="12" t="n">
        <f aca="false">SUM([1]Cічень!G27+[1]Лютий!G27)</f>
        <v>0</v>
      </c>
      <c r="H17" s="12" t="n">
        <f aca="false">SUM([1]Cічень!H27+[1]Лютий!H27)</f>
        <v>128.34</v>
      </c>
      <c r="I17" s="12" t="n">
        <f aca="false">SUM([1]Cічень!I27+[1]Лютий!I27)</f>
        <v>127.75</v>
      </c>
      <c r="J17" s="13" t="n">
        <f aca="false">K17/D17</f>
        <v>50.8942292341644</v>
      </c>
      <c r="K17" s="14" t="n">
        <f aca="false">L17+M17+E17</f>
        <v>108389.44</v>
      </c>
      <c r="L17" s="14" t="n">
        <f aca="false">F17*1163</f>
        <v>100506.46</v>
      </c>
      <c r="M17" s="14" t="n">
        <f aca="false">G17*9.5</f>
        <v>0</v>
      </c>
    </row>
    <row r="18" customFormat="false" ht="15" hidden="false" customHeight="false" outlineLevel="0" collapsed="false">
      <c r="A18" s="9" t="n">
        <v>12</v>
      </c>
      <c r="B18" s="10" t="s">
        <v>28</v>
      </c>
      <c r="C18" s="11" t="n">
        <v>321</v>
      </c>
      <c r="D18" s="11" t="n">
        <v>1945.9</v>
      </c>
      <c r="E18" s="12" t="n">
        <f aca="false">SUM([1]Cічень!E16+[1]Лютий!E16)</f>
        <v>5707.52</v>
      </c>
      <c r="F18" s="12" t="n">
        <f aca="false">SUM([1]Cічень!F16+[1]Лютий!F16)</f>
        <v>78.24</v>
      </c>
      <c r="G18" s="12" t="n">
        <f aca="false">SUM([1]Cічень!G16+[1]Лютий!G16)</f>
        <v>0</v>
      </c>
      <c r="H18" s="12" t="n">
        <f aca="false">SUM([1]Cічень!H16+[1]Лютий!H16)</f>
        <v>194.79</v>
      </c>
      <c r="I18" s="12" t="n">
        <f aca="false">SUM([1]Cічень!I16+[1]Лютий!I16)</f>
        <v>97.53</v>
      </c>
      <c r="J18" s="13" t="n">
        <f aca="false">K18/D18</f>
        <v>49.69455778817</v>
      </c>
      <c r="K18" s="14" t="n">
        <f aca="false">L18+M18+E18</f>
        <v>96700.64</v>
      </c>
      <c r="L18" s="14" t="n">
        <f aca="false">F18*1163</f>
        <v>90993.12</v>
      </c>
      <c r="M18" s="14" t="n">
        <f aca="false">G18*9.5</f>
        <v>0</v>
      </c>
    </row>
    <row r="19" customFormat="false" ht="15" hidden="false" customHeight="false" outlineLevel="0" collapsed="false">
      <c r="A19" s="9" t="n">
        <v>13</v>
      </c>
      <c r="B19" s="10" t="s">
        <v>29</v>
      </c>
      <c r="C19" s="11" t="n">
        <v>322</v>
      </c>
      <c r="D19" s="11" t="n">
        <v>1735</v>
      </c>
      <c r="E19" s="12" t="n">
        <f aca="false">SUM([1]Cічень!E14+[1]Лютий!E14)</f>
        <v>8196.53</v>
      </c>
      <c r="F19" s="12" t="n">
        <f aca="false">SUM([1]Cічень!F14+[1]Лютий!F14)</f>
        <v>66.39</v>
      </c>
      <c r="G19" s="12" t="n">
        <f aca="false">SUM([1]Cічень!G14+[1]Лютий!G14)</f>
        <v>0</v>
      </c>
      <c r="H19" s="12" t="n">
        <f aca="false">SUM([1]Cічень!H14+[1]Лютий!H14)</f>
        <v>385.89</v>
      </c>
      <c r="I19" s="12" t="n">
        <f aca="false">SUM([1]Cічень!I14+[1]Лютий!I14)</f>
        <v>99.57</v>
      </c>
      <c r="J19" s="13" t="n">
        <f aca="false">K19/D19</f>
        <v>49.2265706051873</v>
      </c>
      <c r="K19" s="14" t="n">
        <f aca="false">L19+M19+E19</f>
        <v>85408.1</v>
      </c>
      <c r="L19" s="14" t="n">
        <f aca="false">F19*1163</f>
        <v>77211.57</v>
      </c>
      <c r="M19" s="14" t="n">
        <f aca="false">G19*9.5</f>
        <v>0</v>
      </c>
    </row>
    <row r="20" customFormat="false" ht="15" hidden="false" customHeight="false" outlineLevel="0" collapsed="false">
      <c r="A20" s="9" t="n">
        <v>14</v>
      </c>
      <c r="B20" s="10" t="s">
        <v>30</v>
      </c>
      <c r="C20" s="11" t="n">
        <v>360</v>
      </c>
      <c r="D20" s="11" t="n">
        <v>2274.9</v>
      </c>
      <c r="E20" s="12" t="n">
        <f aca="false">SUM([1]Cічень!E30+[1]Лютий!E30)</f>
        <v>8864.16</v>
      </c>
      <c r="F20" s="12" t="n">
        <f aca="false">SUM([1]Cічень!F30+[1]Лютий!F30)</f>
        <v>87.73</v>
      </c>
      <c r="G20" s="12" t="n">
        <f aca="false">SUM([1]Cічень!G30+[1]Лютий!G30)</f>
        <v>0</v>
      </c>
      <c r="H20" s="12" t="n">
        <f aca="false">SUM([1]Cічень!H30+[1]Лютий!H30)</f>
        <v>241.01</v>
      </c>
      <c r="I20" s="12" t="n">
        <f aca="false">SUM([1]Cічень!I30+[1]Лютий!I30)</f>
        <v>0</v>
      </c>
      <c r="J20" s="13" t="n">
        <f aca="false">K20/D20</f>
        <v>48.7468240362214</v>
      </c>
      <c r="K20" s="14" t="n">
        <f aca="false">L20+M20+E20</f>
        <v>110894.15</v>
      </c>
      <c r="L20" s="14" t="n">
        <f aca="false">F20*1163</f>
        <v>102029.99</v>
      </c>
      <c r="M20" s="14" t="n">
        <f aca="false">G20*9.5</f>
        <v>0</v>
      </c>
    </row>
    <row r="21" customFormat="false" ht="15" hidden="false" customHeight="false" outlineLevel="0" collapsed="false">
      <c r="A21" s="9" t="n">
        <v>15</v>
      </c>
      <c r="B21" s="10" t="s">
        <v>31</v>
      </c>
      <c r="C21" s="11" t="n">
        <v>213</v>
      </c>
      <c r="D21" s="11" t="n">
        <v>2044.3</v>
      </c>
      <c r="E21" s="12" t="n">
        <f aca="false">SUM([1]Cічень!E44+[1]Лютий!E44)</f>
        <v>13067.7</v>
      </c>
      <c r="F21" s="12" t="n">
        <f aca="false">SUM([1]Cічень!F44+[1]Лютий!F44)</f>
        <v>73.53</v>
      </c>
      <c r="G21" s="12" t="n">
        <f aca="false">SUM([1]Cічень!G44+[1]Лютий!G44)</f>
        <v>0</v>
      </c>
      <c r="H21" s="12" t="n">
        <f aca="false">SUM([1]Cічень!H44+[1]Лютий!H44)</f>
        <v>229.81</v>
      </c>
      <c r="I21" s="12" t="n">
        <f aca="false">SUM([1]Cічень!I44+[1]Лютий!I44)</f>
        <v>48.18</v>
      </c>
      <c r="J21" s="13" t="n">
        <f aca="false">K21/D21</f>
        <v>48.2233967617277</v>
      </c>
      <c r="K21" s="14" t="n">
        <f aca="false">L21+M21+E21</f>
        <v>98583.09</v>
      </c>
      <c r="L21" s="14" t="n">
        <f aca="false">F21*1163</f>
        <v>85515.39</v>
      </c>
      <c r="M21" s="14" t="n">
        <f aca="false">G21*9.5</f>
        <v>0</v>
      </c>
    </row>
    <row r="22" customFormat="false" ht="15" hidden="false" customHeight="false" outlineLevel="0" collapsed="false">
      <c r="A22" s="9" t="n">
        <v>16</v>
      </c>
      <c r="B22" s="10" t="s">
        <v>32</v>
      </c>
      <c r="C22" s="11" t="n">
        <v>350</v>
      </c>
      <c r="D22" s="11" t="n">
        <v>2104.3</v>
      </c>
      <c r="E22" s="12" t="n">
        <f aca="false">SUM([1]Cічень!E21+[1]Лютий!E21)</f>
        <v>7415.6</v>
      </c>
      <c r="F22" s="12" t="n">
        <f aca="false">SUM([1]Cічень!F21+[1]Лютий!F21)</f>
        <v>80.79</v>
      </c>
      <c r="G22" s="12" t="n">
        <f aca="false">SUM([1]Cічень!G21+[1]Лютий!G21)</f>
        <v>0</v>
      </c>
      <c r="H22" s="12" t="n">
        <f aca="false">SUM([1]Cічень!H21+[1]Лютий!H21)</f>
        <v>234.3</v>
      </c>
      <c r="I22" s="12" t="n">
        <f aca="false">SUM([1]Cічень!I21+[1]Лютий!I21)</f>
        <v>20.21</v>
      </c>
      <c r="J22" s="13" t="n">
        <f aca="false">K22/D22</f>
        <v>48.1748657510811</v>
      </c>
      <c r="K22" s="14" t="n">
        <f aca="false">L22+M22+E22</f>
        <v>101374.37</v>
      </c>
      <c r="L22" s="14" t="n">
        <f aca="false">F22*1163</f>
        <v>93958.77</v>
      </c>
      <c r="M22" s="14" t="n">
        <f aca="false">G22*9.5</f>
        <v>0</v>
      </c>
    </row>
    <row r="23" customFormat="false" ht="15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2" t="n">
        <f aca="false">SUM([1]Cічень!E23+[1]Лютий!E23)</f>
        <v>5916.11</v>
      </c>
      <c r="F23" s="12" t="n">
        <f aca="false">SUM([1]Cічень!F23+[1]Лютий!F23)</f>
        <v>69.32</v>
      </c>
      <c r="G23" s="12" t="n">
        <f aca="false">SUM([1]Cічень!G23+[1]Лютий!G23)</f>
        <v>0</v>
      </c>
      <c r="H23" s="12" t="n">
        <f aca="false">SUM([1]Cічень!H23+[1]Лютий!H23)</f>
        <v>90.59</v>
      </c>
      <c r="I23" s="12" t="n">
        <f aca="false">SUM([1]Cічень!I23+[1]Лютий!I23)</f>
        <v>92.11</v>
      </c>
      <c r="J23" s="13" t="n">
        <f aca="false">K23/D23</f>
        <v>48.0965262338817</v>
      </c>
      <c r="K23" s="14" t="n">
        <f aca="false">L23+M23+E23</f>
        <v>86535.27</v>
      </c>
      <c r="L23" s="14" t="n">
        <f aca="false">F23*1163</f>
        <v>80619.16</v>
      </c>
      <c r="M23" s="14" t="n">
        <f aca="false">G23*9.5</f>
        <v>0</v>
      </c>
    </row>
    <row r="24" customFormat="false" ht="15" hidden="false" customHeight="false" outlineLevel="0" collapsed="false">
      <c r="A24" s="9" t="n">
        <v>18</v>
      </c>
      <c r="B24" s="10" t="s">
        <v>34</v>
      </c>
      <c r="C24" s="11" t="n">
        <v>416</v>
      </c>
      <c r="D24" s="11" t="n">
        <v>2416.8</v>
      </c>
      <c r="E24" s="12" t="n">
        <f aca="false">SUM([1]Cічень!E26+[1]Лютий!E26)</f>
        <v>9660.33</v>
      </c>
      <c r="F24" s="12" t="n">
        <f aca="false">SUM([1]Cічень!F26+[1]Лютий!F26)</f>
        <v>91.39</v>
      </c>
      <c r="G24" s="12" t="n">
        <f aca="false">SUM([1]Cічень!G26+[1]Лютий!G26)</f>
        <v>0</v>
      </c>
      <c r="H24" s="12" t="n">
        <f aca="false">SUM([1]Cічень!H26+[1]Лютий!H26)</f>
        <v>438.36</v>
      </c>
      <c r="I24" s="12" t="n">
        <f aca="false">SUM([1]Cічень!I26+[1]Лютий!I26)</f>
        <v>362.68</v>
      </c>
      <c r="J24" s="13" t="n">
        <f aca="false">K24/D24</f>
        <v>47.9753806686528</v>
      </c>
      <c r="K24" s="14" t="n">
        <f aca="false">L24+M24+E24</f>
        <v>115946.9</v>
      </c>
      <c r="L24" s="14" t="n">
        <f aca="false">F24*1163</f>
        <v>106286.57</v>
      </c>
      <c r="M24" s="14" t="n">
        <f aca="false">G24*9.5</f>
        <v>0</v>
      </c>
    </row>
    <row r="25" customFormat="false" ht="15" hidden="false" customHeight="false" outlineLevel="0" collapsed="false">
      <c r="A25" s="9" t="n">
        <v>19</v>
      </c>
      <c r="B25" s="10" t="s">
        <v>35</v>
      </c>
      <c r="C25" s="11" t="n">
        <v>204</v>
      </c>
      <c r="D25" s="11" t="n">
        <v>1049.12</v>
      </c>
      <c r="E25" s="12" t="n">
        <f aca="false">SUM([1]Cічень!E20+[1]Лютий!E20)</f>
        <v>7400.24</v>
      </c>
      <c r="F25" s="12" t="n">
        <f aca="false">SUM([1]Cічень!F20+[1]Лютий!F20)</f>
        <v>36.27</v>
      </c>
      <c r="G25" s="12" t="n">
        <f aca="false">SUM([1]Cічень!G20+[1]Лютий!G20)</f>
        <v>0</v>
      </c>
      <c r="H25" s="12" t="n">
        <f aca="false">SUM([1]Cічень!H20+[1]Лютий!H20)</f>
        <v>202.99</v>
      </c>
      <c r="I25" s="12" t="n">
        <f aca="false">SUM([1]Cічень!I20+[1]Лютий!I20)</f>
        <v>0</v>
      </c>
      <c r="J25" s="13" t="n">
        <f aca="false">K25/D25</f>
        <v>47.2607995272228</v>
      </c>
      <c r="K25" s="14" t="n">
        <f aca="false">L25+M25+E25</f>
        <v>49582.25</v>
      </c>
      <c r="L25" s="14" t="n">
        <f aca="false">F25*1163</f>
        <v>42182.01</v>
      </c>
      <c r="M25" s="14" t="n">
        <f aca="false">G25*9.5</f>
        <v>0</v>
      </c>
    </row>
    <row r="26" customFormat="false" ht="15" hidden="false" customHeight="false" outlineLevel="0" collapsed="false">
      <c r="A26" s="9" t="n">
        <v>20</v>
      </c>
      <c r="B26" s="10" t="s">
        <v>36</v>
      </c>
      <c r="C26" s="11" t="n">
        <v>315</v>
      </c>
      <c r="D26" s="11" t="n">
        <v>2129.7</v>
      </c>
      <c r="E26" s="12" t="n">
        <f aca="false">SUM([1]Cічень!E33+[1]Лютий!E33)</f>
        <v>6157.7</v>
      </c>
      <c r="F26" s="12" t="n">
        <f aca="false">SUM([1]Cічень!F33+[1]Лютий!F33)</f>
        <v>81.18</v>
      </c>
      <c r="G26" s="12" t="n">
        <f aca="false">SUM([1]Cічень!G33+[1]Лютий!G33)</f>
        <v>0</v>
      </c>
      <c r="H26" s="12" t="n">
        <f aca="false">SUM([1]Cічень!H33+[1]Лютий!H33)</f>
        <v>151.47</v>
      </c>
      <c r="I26" s="12" t="n">
        <f aca="false">SUM([1]Cічень!I33+[1]Лютий!I33)</f>
        <v>116.18</v>
      </c>
      <c r="J26" s="13" t="n">
        <f aca="false">K26/D26</f>
        <v>47.2226322956285</v>
      </c>
      <c r="K26" s="14" t="n">
        <f aca="false">L26+M26+E26</f>
        <v>100570.04</v>
      </c>
      <c r="L26" s="14" t="n">
        <f aca="false">F26*1163</f>
        <v>94412.34</v>
      </c>
      <c r="M26" s="14" t="n">
        <f aca="false">G26*9.5</f>
        <v>0</v>
      </c>
    </row>
    <row r="27" customFormat="false" ht="15" hidden="false" customHeight="false" outlineLevel="0" collapsed="false">
      <c r="A27" s="9" t="n">
        <v>21</v>
      </c>
      <c r="B27" s="10" t="s">
        <v>37</v>
      </c>
      <c r="C27" s="15" t="n">
        <v>222</v>
      </c>
      <c r="D27" s="11" t="n">
        <v>1803.7</v>
      </c>
      <c r="E27" s="12" t="n">
        <f aca="false">SUM([1]Cічень!E28+[1]Лютий!E28)</f>
        <v>5959.55</v>
      </c>
      <c r="F27" s="12" t="n">
        <f aca="false">SUM([1]Cічень!F28+[1]Лютий!F28)</f>
        <v>65.71</v>
      </c>
      <c r="G27" s="12" t="n">
        <f aca="false">SUM([1]Cічень!G28+[1]Лютий!G28)</f>
        <v>0</v>
      </c>
      <c r="H27" s="12" t="n">
        <f aca="false">SUM([1]Cічень!H28+[1]Лютий!H28)</f>
        <v>146.09</v>
      </c>
      <c r="I27" s="12" t="n">
        <f aca="false">SUM([1]Cічень!I28+[1]Лютий!I28)</f>
        <v>87.19</v>
      </c>
      <c r="J27" s="13" t="n">
        <f aca="false">K27/D27</f>
        <v>45.6729389588069</v>
      </c>
      <c r="K27" s="14" t="n">
        <f aca="false">L27+M27+E27</f>
        <v>82380.28</v>
      </c>
      <c r="L27" s="14" t="n">
        <f aca="false">F27*1163</f>
        <v>76420.73</v>
      </c>
      <c r="M27" s="14" t="n">
        <f aca="false">G27*9.5</f>
        <v>0</v>
      </c>
    </row>
    <row r="28" customFormat="false" ht="15" hidden="false" customHeight="false" outlineLevel="0" collapsed="false">
      <c r="A28" s="9" t="n">
        <v>22</v>
      </c>
      <c r="B28" s="10" t="s">
        <v>38</v>
      </c>
      <c r="C28" s="11" t="n">
        <v>307</v>
      </c>
      <c r="D28" s="11" t="n">
        <v>1798.9</v>
      </c>
      <c r="E28" s="12" t="n">
        <f aca="false">SUM([1]Cічень!E34+[1]Лютий!E34)</f>
        <v>4057.43</v>
      </c>
      <c r="F28" s="12" t="n">
        <f aca="false">SUM([1]Cічень!F34+[1]Лютий!F34)</f>
        <v>65.46</v>
      </c>
      <c r="G28" s="12" t="n">
        <f aca="false">SUM([1]Cічень!G34+[1]Лютий!G34)</f>
        <v>0</v>
      </c>
      <c r="H28" s="12" t="n">
        <f aca="false">SUM([1]Cічень!H34+[1]Лютий!H34)</f>
        <v>107.18</v>
      </c>
      <c r="I28" s="12" t="n">
        <f aca="false">SUM([1]Cічень!I34+[1]Лютий!I34)</f>
        <v>0</v>
      </c>
      <c r="J28" s="13" t="n">
        <f aca="false">K28/D28</f>
        <v>44.575801878926</v>
      </c>
      <c r="K28" s="14" t="n">
        <f aca="false">L28+M28+E28</f>
        <v>80187.41</v>
      </c>
      <c r="L28" s="14" t="n">
        <f aca="false">F28*1163</f>
        <v>76129.98</v>
      </c>
      <c r="M28" s="14" t="n">
        <f aca="false">G28*9.5</f>
        <v>0</v>
      </c>
    </row>
    <row r="29" customFormat="false" ht="15" hidden="false" customHeight="false" outlineLevel="0" collapsed="false">
      <c r="A29" s="9" t="n">
        <v>23</v>
      </c>
      <c r="B29" s="10" t="s">
        <v>39</v>
      </c>
      <c r="C29" s="11" t="n">
        <v>347</v>
      </c>
      <c r="D29" s="11" t="n">
        <v>1735</v>
      </c>
      <c r="E29" s="12" t="n">
        <f aca="false">SUM([1]Cічень!E22+[1]Лютий!E22)</f>
        <v>9564.84</v>
      </c>
      <c r="F29" s="12" t="n">
        <f aca="false">SUM([1]Cічень!F22+[1]Лютий!F22)</f>
        <v>57.74</v>
      </c>
      <c r="G29" s="12" t="n">
        <f aca="false">SUM([1]Cічень!G22+[1]Лютий!G22)</f>
        <v>0</v>
      </c>
      <c r="H29" s="12" t="n">
        <f aca="false">SUM([1]Cічень!H22+[1]Лютий!H22)</f>
        <v>280.08</v>
      </c>
      <c r="I29" s="12" t="n">
        <f aca="false">SUM([1]Cічень!I22+[1]Лютий!I22)</f>
        <v>35.79</v>
      </c>
      <c r="J29" s="13" t="n">
        <f aca="false">K29/D29</f>
        <v>44.2169798270893</v>
      </c>
      <c r="K29" s="14" t="n">
        <f aca="false">L29+M29+E29</f>
        <v>76716.46</v>
      </c>
      <c r="L29" s="14" t="n">
        <f aca="false">F29*1163</f>
        <v>67151.62</v>
      </c>
      <c r="M29" s="14" t="n">
        <f aca="false">G29*9.5</f>
        <v>0</v>
      </c>
    </row>
    <row r="30" customFormat="false" ht="15" hidden="false" customHeight="false" outlineLevel="0" collapsed="false">
      <c r="A30" s="9" t="n">
        <v>24</v>
      </c>
      <c r="B30" s="10" t="s">
        <v>40</v>
      </c>
      <c r="C30" s="15" t="n">
        <v>219</v>
      </c>
      <c r="D30" s="11" t="n">
        <v>2020.8</v>
      </c>
      <c r="E30" s="12" t="n">
        <f aca="false">SUM([1]Cічень!E10+[1]Лютий!E10)</f>
        <v>6149.57</v>
      </c>
      <c r="F30" s="12" t="n">
        <f aca="false">SUM([1]Cічень!F10+[1]Лютий!F10)</f>
        <v>68.89</v>
      </c>
      <c r="G30" s="12" t="n">
        <f aca="false">SUM([1]Cічень!G10+[1]Лютий!G10)</f>
        <v>0</v>
      </c>
      <c r="H30" s="12" t="n">
        <f aca="false">SUM([1]Cічень!H10+[1]Лютий!H10)</f>
        <v>294.74</v>
      </c>
      <c r="I30" s="12" t="n">
        <f aca="false">SUM([1]Cічень!I10+[1]Лютий!I10)</f>
        <v>0</v>
      </c>
      <c r="J30" s="13" t="n">
        <f aca="false">K30/D30</f>
        <v>42.6903404592241</v>
      </c>
      <c r="K30" s="14" t="n">
        <f aca="false">L30+M30+E30</f>
        <v>86268.64</v>
      </c>
      <c r="L30" s="14" t="n">
        <f aca="false">F30*1163</f>
        <v>80119.07</v>
      </c>
      <c r="M30" s="14" t="n">
        <f aca="false">G30*9.5</f>
        <v>0</v>
      </c>
    </row>
    <row r="31" customFormat="false" ht="15" hidden="false" customHeight="false" outlineLevel="0" collapsed="false">
      <c r="A31" s="9" t="n">
        <v>25</v>
      </c>
      <c r="B31" s="10" t="s">
        <v>41</v>
      </c>
      <c r="C31" s="11" t="n">
        <v>124</v>
      </c>
      <c r="D31" s="11" t="n">
        <v>1098.2</v>
      </c>
      <c r="E31" s="12" t="n">
        <f aca="false">SUM([1]Cічень!E37+[1]Лютий!E37)</f>
        <v>2569.25</v>
      </c>
      <c r="F31" s="12" t="n">
        <f aca="false">SUM([1]Cічень!F37+[1]Лютий!F37)</f>
        <v>38</v>
      </c>
      <c r="G31" s="12" t="n">
        <f aca="false">SUM([1]Cічень!G37+[1]Лютий!G37)</f>
        <v>0</v>
      </c>
      <c r="H31" s="12" t="n">
        <f aca="false">SUM([1]Cічень!H37+[1]Лютий!H37)</f>
        <v>66.22</v>
      </c>
      <c r="I31" s="12" t="n">
        <f aca="false">SUM([1]Cічень!I37+[1]Лютий!I37)</f>
        <v>30.38</v>
      </c>
      <c r="J31" s="13" t="n">
        <f aca="false">K31/D31</f>
        <v>42.5817246403205</v>
      </c>
      <c r="K31" s="14" t="n">
        <f aca="false">L31+M31+E31</f>
        <v>46763.25</v>
      </c>
      <c r="L31" s="14" t="n">
        <f aca="false">F31*1163</f>
        <v>44194</v>
      </c>
      <c r="M31" s="14" t="n">
        <f aca="false">G31*9.5</f>
        <v>0</v>
      </c>
    </row>
    <row r="32" customFormat="false" ht="15" hidden="false" customHeight="false" outlineLevel="0" collapsed="false">
      <c r="A32" s="9" t="n">
        <v>26</v>
      </c>
      <c r="B32" s="10" t="s">
        <v>42</v>
      </c>
      <c r="C32" s="11" t="n">
        <v>360</v>
      </c>
      <c r="D32" s="11" t="n">
        <v>2128.9</v>
      </c>
      <c r="E32" s="12" t="n">
        <f aca="false">SUM([1]Cічень!E15+[1]Лютий!E15)</f>
        <v>7871.99</v>
      </c>
      <c r="F32" s="12" t="n">
        <f aca="false">SUM([1]Cічень!F15+[1]Лютий!F15)</f>
        <v>67.49</v>
      </c>
      <c r="G32" s="12" t="n">
        <f aca="false">SUM([1]Cічень!G15+[1]Лютий!G15)</f>
        <v>0</v>
      </c>
      <c r="H32" s="12" t="n">
        <f aca="false">SUM([1]Cічень!H15+[1]Лютий!H15)</f>
        <v>164.47</v>
      </c>
      <c r="I32" s="12" t="n">
        <f aca="false">SUM([1]Cічень!I15+[1]Лютий!I15)</f>
        <v>88.69</v>
      </c>
      <c r="J32" s="13" t="n">
        <f aca="false">K32/D32</f>
        <v>40.5668937009723</v>
      </c>
      <c r="K32" s="14" t="n">
        <f aca="false">L32+M32+E32</f>
        <v>86362.86</v>
      </c>
      <c r="L32" s="14" t="n">
        <f aca="false">F32*1163</f>
        <v>78490.87</v>
      </c>
      <c r="M32" s="14" t="n">
        <f aca="false">G32*9.5</f>
        <v>0</v>
      </c>
    </row>
    <row r="33" customFormat="false" ht="25.5" hidden="false" customHeight="false" outlineLevel="0" collapsed="false">
      <c r="A33" s="9" t="n">
        <v>27</v>
      </c>
      <c r="B33" s="10" t="s">
        <v>43</v>
      </c>
      <c r="C33" s="11" t="n">
        <v>54</v>
      </c>
      <c r="D33" s="11" t="n">
        <v>1066.2</v>
      </c>
      <c r="E33" s="12" t="n">
        <f aca="false">SUM([1]Cічень!E40+[1]Лютий!E40)</f>
        <v>11458.17</v>
      </c>
      <c r="F33" s="12" t="n">
        <f aca="false">SUM([1]Cічень!F40+[1]Лютий!F40)</f>
        <v>26.7</v>
      </c>
      <c r="G33" s="12" t="n">
        <f aca="false">SUM([1]Cічень!G40+[1]Лютий!G40)</f>
        <v>0</v>
      </c>
      <c r="H33" s="12" t="n">
        <f aca="false">SUM([1]Cічень!H40+[1]Лютий!H40)</f>
        <v>0</v>
      </c>
      <c r="I33" s="12" t="n">
        <f aca="false">SUM([1]Cічень!I40+[1]Лютий!I40)</f>
        <v>0</v>
      </c>
      <c r="J33" s="13" t="n">
        <f aca="false">K33/D33</f>
        <v>39.8708216094541</v>
      </c>
      <c r="K33" s="14" t="n">
        <f aca="false">L33+M33+E33</f>
        <v>42510.27</v>
      </c>
      <c r="L33" s="14" t="n">
        <f aca="false">F33*1163</f>
        <v>31052.1</v>
      </c>
      <c r="M33" s="14" t="n">
        <f aca="false">G33*9.5</f>
        <v>0</v>
      </c>
    </row>
    <row r="34" customFormat="false" ht="15" hidden="false" customHeight="false" outlineLevel="0" collapsed="false">
      <c r="A34" s="9" t="n">
        <v>28</v>
      </c>
      <c r="B34" s="10" t="s">
        <v>44</v>
      </c>
      <c r="C34" s="11" t="n">
        <v>392</v>
      </c>
      <c r="D34" s="11" t="n">
        <v>1954.8</v>
      </c>
      <c r="E34" s="12" t="n">
        <f aca="false">SUM([1]Cічень!E18+[1]Лютий!E18)</f>
        <v>5327.78</v>
      </c>
      <c r="F34" s="12" t="n">
        <f aca="false">SUM([1]Cічень!F18+[1]Лютий!F18)</f>
        <v>60.72</v>
      </c>
      <c r="G34" s="12" t="n">
        <f aca="false">SUM([1]Cічень!G18+[1]Лютий!G18)</f>
        <v>0</v>
      </c>
      <c r="H34" s="12" t="n">
        <f aca="false">SUM([1]Cічень!H18+[1]Лютий!H18)</f>
        <v>116.67</v>
      </c>
      <c r="I34" s="12" t="n">
        <f aca="false">SUM([1]Cічень!I18+[1]Лютий!I18)</f>
        <v>124.56</v>
      </c>
      <c r="J34" s="13" t="n">
        <f aca="false">K34/D34</f>
        <v>38.8505934110907</v>
      </c>
      <c r="K34" s="14" t="n">
        <f aca="false">L34+M34+E34</f>
        <v>75945.14</v>
      </c>
      <c r="L34" s="14" t="n">
        <f aca="false">F34*1163</f>
        <v>70617.36</v>
      </c>
      <c r="M34" s="14" t="n">
        <f aca="false">G34*9.5</f>
        <v>0</v>
      </c>
    </row>
    <row r="35" customFormat="false" ht="15" hidden="false" customHeight="false" outlineLevel="0" collapsed="false">
      <c r="A35" s="9" t="n">
        <v>29</v>
      </c>
      <c r="B35" s="10" t="s">
        <v>45</v>
      </c>
      <c r="C35" s="11" t="n">
        <v>306</v>
      </c>
      <c r="D35" s="11" t="n">
        <v>2129.7</v>
      </c>
      <c r="E35" s="12" t="n">
        <f aca="false">SUM([1]Cічень!E25+[1]Лютий!E25)</f>
        <v>5757.24</v>
      </c>
      <c r="F35" s="12" t="n">
        <f aca="false">SUM([1]Cічень!F25+[1]Лютий!F25)</f>
        <v>64.56</v>
      </c>
      <c r="G35" s="12" t="n">
        <f aca="false">SUM([1]Cічень!G25+[1]Лютий!G25)</f>
        <v>0</v>
      </c>
      <c r="H35" s="12" t="n">
        <f aca="false">SUM([1]Cічень!H25+[1]Лютий!H25)</f>
        <v>175.21</v>
      </c>
      <c r="I35" s="12" t="n">
        <f aca="false">SUM([1]Cічень!I25+[1]Лютий!I25)</f>
        <v>234.91</v>
      </c>
      <c r="J35" s="13" t="n">
        <f aca="false">K35/D35</f>
        <v>37.9586420622623</v>
      </c>
      <c r="K35" s="14" t="n">
        <f aca="false">L35+M35+E35</f>
        <v>80840.52</v>
      </c>
      <c r="L35" s="14" t="n">
        <f aca="false">F35*1163</f>
        <v>75083.28</v>
      </c>
      <c r="M35" s="14" t="n">
        <f aca="false">G35*9.5</f>
        <v>0</v>
      </c>
    </row>
    <row r="36" customFormat="false" ht="15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2" t="n">
        <f aca="false">SUM([1]Cічень!E36+[1]Лютий!E36)</f>
        <v>5846.18</v>
      </c>
      <c r="F36" s="12" t="n">
        <f aca="false">SUM([1]Cічень!F36+[1]Лютий!F36)</f>
        <v>68.19</v>
      </c>
      <c r="G36" s="12" t="n">
        <f aca="false">SUM([1]Cічень!G36+[1]Лютий!G36)</f>
        <v>0</v>
      </c>
      <c r="H36" s="12" t="n">
        <f aca="false">SUM([1]Cічень!H36+[1]Лютий!H36)</f>
        <v>172.55</v>
      </c>
      <c r="I36" s="12" t="n">
        <f aca="false">SUM([1]Cічень!I36+[1]Лютий!I36)</f>
        <v>48.94</v>
      </c>
      <c r="J36" s="13" t="n">
        <f aca="false">K36/D36</f>
        <v>37.4307222295486</v>
      </c>
      <c r="K36" s="14" t="n">
        <f aca="false">L36+M36+E36</f>
        <v>85151.15</v>
      </c>
      <c r="L36" s="14" t="n">
        <f aca="false">F36*1163</f>
        <v>79304.97</v>
      </c>
      <c r="M36" s="14" t="n">
        <f aca="false">G36*9.5</f>
        <v>0</v>
      </c>
    </row>
    <row r="37" customFormat="false" ht="15" hidden="false" customHeight="false" outlineLevel="0" collapsed="false">
      <c r="A37" s="9" t="n">
        <v>31</v>
      </c>
      <c r="B37" s="10" t="s">
        <v>47</v>
      </c>
      <c r="C37" s="11" t="n">
        <v>551</v>
      </c>
      <c r="D37" s="11" t="n">
        <v>2462.1</v>
      </c>
      <c r="E37" s="12" t="n">
        <f aca="false">SUM([1]Cічень!E43+[1]Лютий!E43)</f>
        <v>9599</v>
      </c>
      <c r="F37" s="12" t="n">
        <f aca="false">SUM([1]Cічень!F43+[1]Лютий!F43)</f>
        <v>70.44</v>
      </c>
      <c r="G37" s="12" t="n">
        <f aca="false">SUM([1]Cічень!G43+[1]Лютий!G43)</f>
        <v>0</v>
      </c>
      <c r="H37" s="12" t="n">
        <f aca="false">SUM([1]Cічень!H43+[1]Лютий!H43)</f>
        <v>207.3</v>
      </c>
      <c r="I37" s="12" t="n">
        <f aca="false">SUM([1]Cічень!I43+[1]Лютий!I43)</f>
        <v>205.92</v>
      </c>
      <c r="J37" s="13" t="n">
        <f aca="false">K37/D37</f>
        <v>37.1718126802323</v>
      </c>
      <c r="K37" s="14" t="n">
        <f aca="false">L37+M37+E37</f>
        <v>91520.72</v>
      </c>
      <c r="L37" s="14" t="n">
        <f aca="false">F37*1163</f>
        <v>81921.72</v>
      </c>
      <c r="M37" s="14" t="n">
        <f aca="false">G37*9.5</f>
        <v>0</v>
      </c>
    </row>
    <row r="38" customFormat="false" ht="25.5" hidden="false" customHeight="false" outlineLevel="0" collapsed="false">
      <c r="A38" s="9" t="n">
        <v>32</v>
      </c>
      <c r="B38" s="10" t="s">
        <v>48</v>
      </c>
      <c r="C38" s="11" t="n">
        <v>43</v>
      </c>
      <c r="D38" s="11" t="n">
        <v>550</v>
      </c>
      <c r="E38" s="12" t="n">
        <f aca="false">SUM([1]Cічень!E41+[1]Лютий!E41)</f>
        <v>3425.9</v>
      </c>
      <c r="F38" s="12" t="n">
        <f aca="false">SUM([1]Cічень!F41+[1]Лютий!F41)</f>
        <v>0</v>
      </c>
      <c r="G38" s="12" t="n">
        <f aca="false">SUM([1]Cічень!G41+[1]Лютий!G41)</f>
        <v>1725.12</v>
      </c>
      <c r="H38" s="12" t="n">
        <f aca="false">SUM([1]Cічень!H41+[1]Лютий!H41)</f>
        <v>69.01</v>
      </c>
      <c r="I38" s="12" t="n">
        <f aca="false">SUM([1]Cічень!I41+[1]Лютий!I41)</f>
        <v>0</v>
      </c>
      <c r="J38" s="13" t="n">
        <f aca="false">K38/D38</f>
        <v>36.0264363636364</v>
      </c>
      <c r="K38" s="14" t="n">
        <f aca="false">L38+M38+E38</f>
        <v>19814.54</v>
      </c>
      <c r="L38" s="14" t="n">
        <f aca="false">F38*1163</f>
        <v>0</v>
      </c>
      <c r="M38" s="14" t="n">
        <f aca="false">G38*9.5</f>
        <v>16388.64</v>
      </c>
    </row>
    <row r="39" customFormat="false" ht="25.5" hidden="false" customHeight="false" outlineLevel="0" collapsed="false">
      <c r="A39" s="9" t="n">
        <v>33</v>
      </c>
      <c r="B39" s="10" t="s">
        <v>49</v>
      </c>
      <c r="C39" s="11" t="n">
        <v>117</v>
      </c>
      <c r="D39" s="11" t="n">
        <v>966</v>
      </c>
      <c r="E39" s="12" t="n">
        <f aca="false">SUM([1]Cічень!E55+[1]Лютий!E55)</f>
        <v>3533.92</v>
      </c>
      <c r="F39" s="12" t="n">
        <f aca="false">SUM([1]Cічень!F55+[1]Лютий!F55)</f>
        <v>25.91</v>
      </c>
      <c r="G39" s="12" t="n">
        <f aca="false">SUM([1]Cічень!G55+[1]Лютий!G55)</f>
        <v>0</v>
      </c>
      <c r="H39" s="12" t="n">
        <f aca="false">SUM([1]Cічень!H55+[1]Лютий!H55)</f>
        <v>0</v>
      </c>
      <c r="I39" s="12" t="n">
        <f aca="false">SUM([1]Cічень!I55+[1]Лютий!I55)</f>
        <v>0</v>
      </c>
      <c r="J39" s="13" t="n">
        <f aca="false">K39/D39</f>
        <v>34.8522256728779</v>
      </c>
      <c r="K39" s="14" t="n">
        <f aca="false">L39+M39+E39</f>
        <v>33667.25</v>
      </c>
      <c r="L39" s="14" t="n">
        <f aca="false">F39*1163</f>
        <v>30133.33</v>
      </c>
      <c r="M39" s="14" t="n">
        <f aca="false">G39*9.5</f>
        <v>0</v>
      </c>
    </row>
    <row r="40" customFormat="false" ht="15" hidden="false" customHeight="false" outlineLevel="0" collapsed="false">
      <c r="A40" s="9" t="n">
        <v>34</v>
      </c>
      <c r="B40" s="10" t="s">
        <v>50</v>
      </c>
      <c r="C40" s="11" t="n">
        <v>464</v>
      </c>
      <c r="D40" s="11" t="n">
        <v>2437.4</v>
      </c>
      <c r="E40" s="12" t="n">
        <f aca="false">SUM([1]Cічень!E54+[1]Лютий!E54)</f>
        <v>7281.9</v>
      </c>
      <c r="F40" s="12" t="n">
        <f aca="false">SUM([1]Cічень!F54+[1]Лютий!F54)</f>
        <v>66.42</v>
      </c>
      <c r="G40" s="12" t="n">
        <f aca="false">SUM([1]Cічень!G54+[1]Лютий!G54)</f>
        <v>0</v>
      </c>
      <c r="H40" s="12" t="n">
        <f aca="false">SUM([1]Cічень!H54+[1]Лютий!H54)</f>
        <v>210.18</v>
      </c>
      <c r="I40" s="12" t="n">
        <f aca="false">SUM([1]Cічень!I54+[1]Лютий!I54)</f>
        <v>213.68</v>
      </c>
      <c r="J40" s="13" t="n">
        <f aca="false">K40/D40</f>
        <v>34.6797242963814</v>
      </c>
      <c r="K40" s="14" t="n">
        <f aca="false">L40+M40+E40</f>
        <v>84528.36</v>
      </c>
      <c r="L40" s="14" t="n">
        <f aca="false">F40*1163</f>
        <v>77246.46</v>
      </c>
      <c r="M40" s="14" t="n">
        <f aca="false">G40*9.5</f>
        <v>0</v>
      </c>
    </row>
    <row r="41" customFormat="false" ht="15" hidden="false" customHeight="false" outlineLevel="0" collapsed="false">
      <c r="A41" s="9" t="n">
        <v>35</v>
      </c>
      <c r="B41" s="10" t="s">
        <v>51</v>
      </c>
      <c r="C41" s="11" t="n">
        <v>378</v>
      </c>
      <c r="D41" s="11" t="n">
        <v>2104</v>
      </c>
      <c r="E41" s="12" t="n">
        <f aca="false">SUM([1]Cічень!E39+[1]Лютий!E39)</f>
        <v>7832.89</v>
      </c>
      <c r="F41" s="12" t="n">
        <f aca="false">SUM([1]Cічень!F39+[1]Лютий!F39)</f>
        <v>55.79</v>
      </c>
      <c r="G41" s="12" t="n">
        <f aca="false">SUM([1]Cічень!G39+[1]Лютий!G39)</f>
        <v>0</v>
      </c>
      <c r="H41" s="12" t="n">
        <f aca="false">SUM([1]Cічень!H39+[1]Лютий!H39)</f>
        <v>115.69</v>
      </c>
      <c r="I41" s="12" t="n">
        <f aca="false">SUM([1]Cічень!I39+[1]Лютий!I39)</f>
        <v>139.59</v>
      </c>
      <c r="J41" s="13" t="n">
        <f aca="false">K41/D41</f>
        <v>34.5611501901141</v>
      </c>
      <c r="K41" s="14" t="n">
        <f aca="false">L41+M41+E41</f>
        <v>72716.66</v>
      </c>
      <c r="L41" s="14" t="n">
        <f aca="false">F41*1163</f>
        <v>64883.77</v>
      </c>
      <c r="M41" s="14" t="n">
        <f aca="false">G41*9.5</f>
        <v>0</v>
      </c>
    </row>
    <row r="42" customFormat="false" ht="15" hidden="false" customHeight="false" outlineLevel="0" collapsed="false">
      <c r="A42" s="9" t="n">
        <v>36</v>
      </c>
      <c r="B42" s="10" t="s">
        <v>52</v>
      </c>
      <c r="C42" s="11" t="n">
        <v>453</v>
      </c>
      <c r="D42" s="11" t="n">
        <v>2416.8</v>
      </c>
      <c r="E42" s="12" t="n">
        <f aca="false">SUM([1]Cічень!E24+[1]Лютий!E24)</f>
        <v>10606.33</v>
      </c>
      <c r="F42" s="12" t="n">
        <f aca="false">SUM([1]Cічень!F24+[1]Лютий!F24)</f>
        <v>61.92</v>
      </c>
      <c r="G42" s="12" t="n">
        <f aca="false">SUM([1]Cічень!G24+[1]Лютий!G24)</f>
        <v>0</v>
      </c>
      <c r="H42" s="12" t="n">
        <f aca="false">SUM([1]Cічень!H24+[1]Лютий!H24)</f>
        <v>229.56</v>
      </c>
      <c r="I42" s="12" t="n">
        <f aca="false">SUM([1]Cічень!I24+[1]Лютий!I24)</f>
        <v>248.18</v>
      </c>
      <c r="J42" s="13" t="n">
        <f aca="false">K42/D42</f>
        <v>34.1854063224098</v>
      </c>
      <c r="K42" s="14" t="n">
        <f aca="false">L42+M42+E42</f>
        <v>82619.29</v>
      </c>
      <c r="L42" s="14" t="n">
        <f aca="false">F42*1163</f>
        <v>72012.96</v>
      </c>
      <c r="M42" s="14" t="n">
        <f aca="false">G42*9.5</f>
        <v>0</v>
      </c>
    </row>
    <row r="43" customFormat="false" ht="15" hidden="false" customHeight="false" outlineLevel="0" collapsed="false">
      <c r="A43" s="9" t="n">
        <v>37</v>
      </c>
      <c r="B43" s="10" t="s">
        <v>53</v>
      </c>
      <c r="C43" s="11" t="n">
        <v>359</v>
      </c>
      <c r="D43" s="11" t="n">
        <v>2319.2</v>
      </c>
      <c r="E43" s="12" t="n">
        <f aca="false">SUM([1]Cічень!E45+[1]Лютий!E45)</f>
        <v>7253.02</v>
      </c>
      <c r="F43" s="12" t="n">
        <f aca="false">SUM([1]Cічень!F45+[1]Лютий!F45)</f>
        <v>60.39</v>
      </c>
      <c r="G43" s="12" t="n">
        <f aca="false">SUM([1]Cічень!G45+[1]Лютий!G45)</f>
        <v>0</v>
      </c>
      <c r="H43" s="12" t="n">
        <f aca="false">SUM([1]Cічень!H45+[1]Лютий!H45)</f>
        <v>376.15</v>
      </c>
      <c r="I43" s="12" t="n">
        <f aca="false">SUM([1]Cічень!I45+[1]Лютий!I45)</f>
        <v>388.49</v>
      </c>
      <c r="J43" s="13" t="n">
        <f aca="false">K43/D43</f>
        <v>33.4109132459469</v>
      </c>
      <c r="K43" s="14" t="n">
        <f aca="false">L43+M43+E43</f>
        <v>77486.59</v>
      </c>
      <c r="L43" s="14" t="n">
        <f aca="false">F43*1163</f>
        <v>70233.57</v>
      </c>
      <c r="M43" s="14" t="n">
        <f aca="false">G43*9.5</f>
        <v>0</v>
      </c>
    </row>
    <row r="44" customFormat="false" ht="15" hidden="false" customHeight="false" outlineLevel="0" collapsed="false">
      <c r="A44" s="9" t="n">
        <v>38</v>
      </c>
      <c r="B44" s="10" t="s">
        <v>54</v>
      </c>
      <c r="C44" s="11" t="n">
        <v>228</v>
      </c>
      <c r="D44" s="11" t="n">
        <v>1413.6</v>
      </c>
      <c r="E44" s="12" t="n">
        <f aca="false">SUM([1]Cічень!E48+[1]Лютий!E48)</f>
        <v>6358.43</v>
      </c>
      <c r="F44" s="12" t="n">
        <f aca="false">SUM([1]Cічень!F48+[1]Лютий!F48)</f>
        <v>34.3</v>
      </c>
      <c r="G44" s="12" t="n">
        <f aca="false">SUM([1]Cічень!G48+[1]Лютий!G48)</f>
        <v>0</v>
      </c>
      <c r="H44" s="12" t="n">
        <f aca="false">SUM([1]Cічень!H48+[1]Лютий!H48)</f>
        <v>151.98</v>
      </c>
      <c r="I44" s="12" t="n">
        <f aca="false">SUM([1]Cічень!I48+[1]Лютий!I48)</f>
        <v>0</v>
      </c>
      <c r="J44" s="13" t="n">
        <f aca="false">K44/D44</f>
        <v>32.717409451047</v>
      </c>
      <c r="K44" s="14" t="n">
        <f aca="false">L44+M44+E44</f>
        <v>46249.33</v>
      </c>
      <c r="L44" s="14" t="n">
        <f aca="false">F44*1163</f>
        <v>39890.9</v>
      </c>
      <c r="M44" s="14" t="n">
        <f aca="false">G44*9.5</f>
        <v>0</v>
      </c>
    </row>
    <row r="45" customFormat="false" ht="15" hidden="false" customHeight="false" outlineLevel="0" collapsed="false">
      <c r="A45" s="9" t="n">
        <v>39</v>
      </c>
      <c r="B45" s="10" t="s">
        <v>55</v>
      </c>
      <c r="C45" s="11" t="n">
        <v>382</v>
      </c>
      <c r="D45" s="11" t="n">
        <v>2436.4</v>
      </c>
      <c r="E45" s="12" t="n">
        <f aca="false">SUM([1]Cічень!E42+[1]Лютий!E42)</f>
        <v>7908.41</v>
      </c>
      <c r="F45" s="12" t="n">
        <f aca="false">SUM([1]Cічень!F42+[1]Лютий!F42)</f>
        <v>61.52</v>
      </c>
      <c r="G45" s="12" t="n">
        <f aca="false">SUM([1]Cічень!G42+[1]Лютий!G42)</f>
        <v>0</v>
      </c>
      <c r="H45" s="12" t="n">
        <f aca="false">SUM([1]Cічень!H42+[1]Лютий!H42)</f>
        <v>525.18</v>
      </c>
      <c r="I45" s="12" t="n">
        <f aca="false">SUM([1]Cічень!I42+[1]Лютий!I42)</f>
        <v>162.69</v>
      </c>
      <c r="J45" s="13" t="n">
        <f aca="false">K45/D45</f>
        <v>32.6121203414874</v>
      </c>
      <c r="K45" s="14" t="n">
        <f aca="false">L45+M45+E45</f>
        <v>79456.17</v>
      </c>
      <c r="L45" s="14" t="n">
        <f aca="false">F45*1163</f>
        <v>71547.76</v>
      </c>
      <c r="M45" s="14" t="n">
        <f aca="false">G45*9.5</f>
        <v>0</v>
      </c>
    </row>
    <row r="46" customFormat="false" ht="15" hidden="false" customHeight="false" outlineLevel="0" collapsed="false">
      <c r="A46" s="9" t="n">
        <v>40</v>
      </c>
      <c r="B46" s="10" t="s">
        <v>56</v>
      </c>
      <c r="C46" s="11" t="n">
        <v>307</v>
      </c>
      <c r="D46" s="11" t="n">
        <v>2129.7</v>
      </c>
      <c r="E46" s="12" t="n">
        <f aca="false">SUM([1]Cічень!E47+[1]Лютий!E47)</f>
        <v>6893.23</v>
      </c>
      <c r="F46" s="12" t="n">
        <f aca="false">SUM([1]Cічень!F47+[1]Лютий!F47)</f>
        <v>53.1</v>
      </c>
      <c r="G46" s="12" t="n">
        <f aca="false">SUM([1]Cічень!G47+[1]Лютий!G47)</f>
        <v>0</v>
      </c>
      <c r="H46" s="12" t="n">
        <f aca="false">SUM([1]Cічень!H47+[1]Лютий!H47)</f>
        <v>358.01</v>
      </c>
      <c r="I46" s="12" t="n">
        <f aca="false">SUM([1]Cічень!I47+[1]Лютий!I47)</f>
        <v>98.6</v>
      </c>
      <c r="J46" s="13" t="n">
        <f aca="false">K46/D46</f>
        <v>32.2338967929755</v>
      </c>
      <c r="K46" s="14" t="n">
        <f aca="false">L46+M46+E46</f>
        <v>68648.53</v>
      </c>
      <c r="L46" s="14" t="n">
        <f aca="false">F46*1163</f>
        <v>61755.3</v>
      </c>
      <c r="M46" s="14" t="n">
        <f aca="false">G46*9.5</f>
        <v>0</v>
      </c>
    </row>
    <row r="47" customFormat="false" ht="15" hidden="false" customHeight="false" outlineLevel="0" collapsed="false">
      <c r="A47" s="9" t="n">
        <v>41</v>
      </c>
      <c r="B47" s="10" t="s">
        <v>57</v>
      </c>
      <c r="C47" s="11" t="n">
        <v>185</v>
      </c>
      <c r="D47" s="11" t="n">
        <v>1099.3</v>
      </c>
      <c r="E47" s="12" t="n">
        <f aca="false">SUM([1]Cічень!E46+[1]Лютий!E46)</f>
        <v>3842.8</v>
      </c>
      <c r="F47" s="12" t="n">
        <f aca="false">SUM([1]Cічень!F46+[1]Лютий!F46)</f>
        <v>26.89</v>
      </c>
      <c r="G47" s="12" t="n">
        <f aca="false">SUM([1]Cічень!G46+[1]Лютий!G46)</f>
        <v>0</v>
      </c>
      <c r="H47" s="12" t="n">
        <f aca="false">SUM([1]Cічень!H46+[1]Лютий!H46)</f>
        <v>83.86</v>
      </c>
      <c r="I47" s="12" t="n">
        <f aca="false">SUM([1]Cічень!I46+[1]Лютий!I46)</f>
        <v>0</v>
      </c>
      <c r="J47" s="13" t="n">
        <f aca="false">K47/D47</f>
        <v>31.9438460838716</v>
      </c>
      <c r="K47" s="14" t="n">
        <f aca="false">L47+M47+E47</f>
        <v>35115.87</v>
      </c>
      <c r="L47" s="14" t="n">
        <f aca="false">F47*1163</f>
        <v>31273.07</v>
      </c>
      <c r="M47" s="14" t="n">
        <f aca="false">G47*9.5</f>
        <v>0</v>
      </c>
    </row>
    <row r="48" customFormat="false" ht="15" hidden="false" customHeight="false" outlineLevel="0" collapsed="false">
      <c r="A48" s="9" t="n">
        <v>42</v>
      </c>
      <c r="B48" s="10" t="s">
        <v>58</v>
      </c>
      <c r="C48" s="11" t="n">
        <v>209</v>
      </c>
      <c r="D48" s="11" t="n">
        <v>1514.6</v>
      </c>
      <c r="E48" s="12" t="n">
        <f aca="false">SUM([1]Cічень!E32+[1]Лютий!E32)</f>
        <v>7789.61</v>
      </c>
      <c r="F48" s="12" t="n">
        <f aca="false">SUM([1]Cічень!F32+[1]Лютий!F32)</f>
        <v>34.83</v>
      </c>
      <c r="G48" s="12" t="n">
        <f aca="false">SUM([1]Cічень!G32+[1]Лютий!G32)</f>
        <v>0</v>
      </c>
      <c r="H48" s="12" t="n">
        <f aca="false">SUM([1]Cічень!H32+[1]Лютий!H32)</f>
        <v>206.11</v>
      </c>
      <c r="I48" s="12" t="n">
        <f aca="false">SUM([1]Cічень!I32+[1]Лютий!I32)</f>
        <v>0</v>
      </c>
      <c r="J48" s="13" t="n">
        <f aca="false">K48/D48</f>
        <v>31.8875610722303</v>
      </c>
      <c r="K48" s="14" t="n">
        <f aca="false">L48+M48+E48</f>
        <v>48296.9</v>
      </c>
      <c r="L48" s="14" t="n">
        <f aca="false">F48*1163</f>
        <v>40507.29</v>
      </c>
      <c r="M48" s="14" t="n">
        <f aca="false">G48*9.5</f>
        <v>0</v>
      </c>
    </row>
    <row r="49" customFormat="false" ht="15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2" t="n">
        <f aca="false">SUM([1]Cічень!E49+[1]Лютий!E49)</f>
        <v>28560.03</v>
      </c>
      <c r="F49" s="12" t="n">
        <f aca="false">SUM([1]Cічень!F49+[1]Лютий!F49)</f>
        <v>0</v>
      </c>
      <c r="G49" s="12" t="n">
        <f aca="false">SUM([1]Cічень!G49+[1]Лютий!G49)</f>
        <v>0</v>
      </c>
      <c r="H49" s="12" t="n">
        <f aca="false">SUM([1]Cічень!H49+[1]Лютий!H49)</f>
        <v>146.88</v>
      </c>
      <c r="I49" s="12" t="n">
        <f aca="false">SUM([1]Cічень!I49+[1]Лютий!I49)</f>
        <v>0</v>
      </c>
      <c r="J49" s="13" t="n">
        <f aca="false">K49/D49</f>
        <v>31.8465990187333</v>
      </c>
      <c r="K49" s="14" t="n">
        <f aca="false">L49+M49+E49</f>
        <v>28560.03</v>
      </c>
      <c r="L49" s="14" t="n">
        <f aca="false">F49*1163</f>
        <v>0</v>
      </c>
      <c r="M49" s="14" t="n">
        <f aca="false">G49*9.5</f>
        <v>0</v>
      </c>
    </row>
    <row r="50" customFormat="false" ht="15" hidden="false" customHeight="false" outlineLevel="0" collapsed="false">
      <c r="A50" s="9" t="n">
        <v>44</v>
      </c>
      <c r="B50" s="10" t="s">
        <v>60</v>
      </c>
      <c r="C50" s="11" t="n">
        <v>337</v>
      </c>
      <c r="D50" s="11" t="n">
        <v>1988</v>
      </c>
      <c r="E50" s="12" t="n">
        <f aca="false">SUM([1]Cічень!E31+[1]Лютий!E31)</f>
        <v>8139.04</v>
      </c>
      <c r="F50" s="12" t="n">
        <f aca="false">SUM([1]Cічень!F31+[1]Лютий!F31)</f>
        <v>46.83</v>
      </c>
      <c r="G50" s="12" t="n">
        <f aca="false">SUM([1]Cічень!G31+[1]Лютий!G31)</f>
        <v>0</v>
      </c>
      <c r="H50" s="12" t="n">
        <f aca="false">SUM([1]Cічень!H31+[1]Лютий!H31)</f>
        <v>336.18</v>
      </c>
      <c r="I50" s="12" t="n">
        <f aca="false">SUM([1]Cічень!I31+[1]Лютий!I31)</f>
        <v>30</v>
      </c>
      <c r="J50" s="13" t="n">
        <f aca="false">K50/D50</f>
        <v>31.4901056338028</v>
      </c>
      <c r="K50" s="14" t="n">
        <f aca="false">L50+M50+E50</f>
        <v>62602.33</v>
      </c>
      <c r="L50" s="14" t="n">
        <f aca="false">F50*1163</f>
        <v>54463.29</v>
      </c>
      <c r="M50" s="14" t="n">
        <f aca="false">G50*9.5</f>
        <v>0</v>
      </c>
    </row>
    <row r="51" customFormat="false" ht="15" hidden="false" customHeight="false" outlineLevel="0" collapsed="false">
      <c r="A51" s="9" t="n">
        <v>45</v>
      </c>
      <c r="B51" s="10" t="s">
        <v>61</v>
      </c>
      <c r="C51" s="11" t="n">
        <v>330</v>
      </c>
      <c r="D51" s="11" t="n">
        <v>2389.8</v>
      </c>
      <c r="E51" s="12" t="n">
        <f aca="false">SUM([1]Cічень!E35+[1]Лютий!E35)</f>
        <v>9784.87</v>
      </c>
      <c r="F51" s="12" t="n">
        <f aca="false">SUM([1]Cічень!F35+[1]Лютий!F35)</f>
        <v>52.52</v>
      </c>
      <c r="G51" s="12" t="n">
        <f aca="false">SUM([1]Cічень!G35+[1]Лютий!G35)</f>
        <v>0</v>
      </c>
      <c r="H51" s="12" t="n">
        <f aca="false">SUM([1]Cічень!H35+[1]Лютий!H35)</f>
        <v>186.78</v>
      </c>
      <c r="I51" s="12" t="n">
        <f aca="false">SUM([1]Cічень!I35+[1]Лютий!I35)</f>
        <v>416.83</v>
      </c>
      <c r="J51" s="13" t="n">
        <f aca="false">K51/D51</f>
        <v>29.6533726671688</v>
      </c>
      <c r="K51" s="14" t="n">
        <f aca="false">L51+M51+E51</f>
        <v>70865.63</v>
      </c>
      <c r="L51" s="14" t="n">
        <f aca="false">F51*1163</f>
        <v>61080.76</v>
      </c>
      <c r="M51" s="14" t="n">
        <f aca="false">G51*9.5</f>
        <v>0</v>
      </c>
    </row>
    <row r="52" customFormat="false" ht="15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f aca="false">SUM([1]Cічень!E52+[1]Лютий!E52)</f>
        <v>12748.15</v>
      </c>
      <c r="F52" s="12" t="n">
        <f aca="false">SUM([1]Cічень!F52+[1]Лютий!F52)</f>
        <v>56.06</v>
      </c>
      <c r="G52" s="12" t="n">
        <f aca="false">SUM([1]Cічень!G52+[1]Лютий!G52)</f>
        <v>0</v>
      </c>
      <c r="H52" s="12" t="n">
        <f aca="false">SUM([1]Cічень!H52+[1]Лютий!H52)</f>
        <v>176.1</v>
      </c>
      <c r="I52" s="12" t="n">
        <f aca="false">SUM([1]Cічень!I52+[1]Лютий!I52)</f>
        <v>164.4</v>
      </c>
      <c r="J52" s="13" t="n">
        <f aca="false">K52/D52</f>
        <v>27.5291128063855</v>
      </c>
      <c r="K52" s="14" t="n">
        <f aca="false">L52+M52+E52</f>
        <v>77945.93</v>
      </c>
      <c r="L52" s="14" t="n">
        <f aca="false">F52*1163</f>
        <v>65197.78</v>
      </c>
      <c r="M52" s="14" t="n">
        <f aca="false">G52*9.5</f>
        <v>0</v>
      </c>
    </row>
    <row r="53" customFormat="false" ht="15" hidden="false" customHeight="false" outlineLevel="0" collapsed="false">
      <c r="A53" s="9" t="n">
        <v>47</v>
      </c>
      <c r="B53" s="10" t="s">
        <v>63</v>
      </c>
      <c r="C53" s="11" t="n">
        <v>450</v>
      </c>
      <c r="D53" s="11" t="n">
        <v>2462.18</v>
      </c>
      <c r="E53" s="12" t="n">
        <f aca="false">SUM([1]Cічень!E50+[1]Лютий!E50)</f>
        <v>9796.28</v>
      </c>
      <c r="F53" s="12" t="n">
        <f aca="false">SUM([1]Cічень!F50+[1]Лютий!F50)</f>
        <v>48.93</v>
      </c>
      <c r="G53" s="12" t="n">
        <f aca="false">SUM([1]Cічень!G50+[1]Лютий!G50)</f>
        <v>0</v>
      </c>
      <c r="H53" s="12" t="n">
        <f aca="false">SUM([1]Cічень!H50+[1]Лютий!H50)</f>
        <v>341.91</v>
      </c>
      <c r="I53" s="12" t="n">
        <f aca="false">SUM([1]Cічень!I50+[1]Лютий!I50)</f>
        <v>99.44</v>
      </c>
      <c r="J53" s="13" t="n">
        <f aca="false">K53/D53</f>
        <v>27.0905742065974</v>
      </c>
      <c r="K53" s="14" t="n">
        <f aca="false">L53+M53+E53</f>
        <v>66701.87</v>
      </c>
      <c r="L53" s="14" t="n">
        <f aca="false">F53*1163</f>
        <v>56905.59</v>
      </c>
      <c r="M53" s="14" t="n">
        <f aca="false">G53*9.5</f>
        <v>0</v>
      </c>
    </row>
    <row r="54" customFormat="false" ht="15" hidden="false" customHeight="false" outlineLevel="0" collapsed="false">
      <c r="A54" s="9" t="n">
        <v>48</v>
      </c>
      <c r="B54" s="10" t="s">
        <v>64</v>
      </c>
      <c r="C54" s="11" t="n">
        <v>220</v>
      </c>
      <c r="D54" s="11" t="n">
        <v>1330</v>
      </c>
      <c r="E54" s="12" t="n">
        <f aca="false">SUM([1]Cічень!E51+[1]Лютий!E51)</f>
        <v>5680.97</v>
      </c>
      <c r="F54" s="12" t="n">
        <f aca="false">SUM([1]Cічень!F51+[1]Лютий!F51)</f>
        <v>25.44</v>
      </c>
      <c r="G54" s="12" t="n">
        <f aca="false">SUM([1]Cічень!G51+[1]Лютий!G51)</f>
        <v>0</v>
      </c>
      <c r="H54" s="12" t="n">
        <f aca="false">SUM([1]Cічень!H51+[1]Лютий!H51)</f>
        <v>164.56</v>
      </c>
      <c r="I54" s="12" t="n">
        <f aca="false">SUM([1]Cічень!I51+[1]Лютий!I51)</f>
        <v>0</v>
      </c>
      <c r="J54" s="13" t="n">
        <f aca="false">K54/D54</f>
        <v>26.5170601503759</v>
      </c>
      <c r="K54" s="14" t="n">
        <f aca="false">L54+M54+E54</f>
        <v>35267.69</v>
      </c>
      <c r="L54" s="14" t="n">
        <f aca="false">F54*1163</f>
        <v>29586.72</v>
      </c>
      <c r="M54" s="14" t="n">
        <f aca="false">G54*9.5</f>
        <v>0</v>
      </c>
    </row>
    <row r="55" customFormat="false" ht="25.5" hidden="false" customHeight="false" outlineLevel="0" collapsed="false">
      <c r="A55" s="9" t="n">
        <v>49</v>
      </c>
      <c r="B55" s="10" t="s">
        <v>65</v>
      </c>
      <c r="C55" s="11" t="n">
        <v>48</v>
      </c>
      <c r="D55" s="11" t="n">
        <v>530</v>
      </c>
      <c r="E55" s="12" t="n">
        <f aca="false">SUM([1]Cічень!E29+[1]Лютий!E29)</f>
        <v>2421.83</v>
      </c>
      <c r="F55" s="12" t="n">
        <f aca="false">SUM([1]Cічень!F29+[1]Лютий!F29)</f>
        <v>0</v>
      </c>
      <c r="G55" s="12" t="n">
        <f aca="false">SUM([1]Cічень!G29+[1]Лютий!G29)</f>
        <v>0</v>
      </c>
      <c r="H55" s="12" t="n">
        <f aca="false">SUM([1]Cічень!H29+[1]Лютий!H29)</f>
        <v>27.22</v>
      </c>
      <c r="I55" s="12" t="n">
        <f aca="false">SUM([1]Cічень!I29+[1]Лютий!I29)</f>
        <v>0</v>
      </c>
      <c r="J55" s="13" t="n">
        <f aca="false">K55/D55</f>
        <v>4.56949056603774</v>
      </c>
      <c r="K55" s="14" t="n">
        <f aca="false">L55+M55+E55</f>
        <v>2421.83</v>
      </c>
      <c r="L55" s="14" t="n">
        <f aca="false">F55*1163</f>
        <v>0</v>
      </c>
      <c r="M55" s="14" t="n">
        <f aca="false">G55*9.5</f>
        <v>0</v>
      </c>
    </row>
    <row r="56" customFormat="false" ht="15" hidden="false" customHeight="false" outlineLevel="0" collapsed="false">
      <c r="A56" s="16"/>
      <c r="B56" s="17" t="s">
        <v>66</v>
      </c>
      <c r="C56" s="18" t="n">
        <f aca="false">SUM(C7:C55)</f>
        <v>13220</v>
      </c>
      <c r="D56" s="18" t="n">
        <f aca="false">SUM(D7:D55)</f>
        <v>82573.62</v>
      </c>
      <c r="E56" s="18" t="n">
        <f aca="false">SUM(E7:E55)</f>
        <v>357647.46</v>
      </c>
      <c r="F56" s="18" t="n">
        <f aca="false">SUM(F7:F55)</f>
        <v>2574.53</v>
      </c>
      <c r="G56" s="18" t="n">
        <f aca="false">SUM(G7:G55)</f>
        <v>15024.71</v>
      </c>
      <c r="H56" s="18" t="n">
        <f aca="false">SUM(H7:H55)</f>
        <v>8882.65</v>
      </c>
      <c r="I56" s="19" t="n">
        <f aca="false">SUM(I7:I55)</f>
        <v>4006.15</v>
      </c>
      <c r="J56" s="20"/>
      <c r="K56" s="21"/>
      <c r="L56" s="21"/>
      <c r="M56" s="21"/>
    </row>
    <row r="57" customFormat="false" ht="15" hidden="false" customHeight="false" outlineLevel="0" collapsed="false">
      <c r="A57" s="22"/>
      <c r="B57" s="17" t="s">
        <v>67</v>
      </c>
      <c r="C57" s="18"/>
      <c r="D57" s="18"/>
      <c r="E57" s="18"/>
      <c r="F57" s="18"/>
      <c r="G57" s="18"/>
      <c r="H57" s="18"/>
      <c r="I57" s="19"/>
      <c r="J57" s="23" t="n">
        <f aca="false">SUM(J7:J55)/49</f>
        <v>44.3029728673967</v>
      </c>
      <c r="K57" s="21"/>
      <c r="L57" s="21"/>
      <c r="M57" s="21"/>
    </row>
    <row r="58" customFormat="false" ht="15" hidden="false" customHeight="false" outlineLevel="0" collapsed="false">
      <c r="A58" s="4"/>
      <c r="B58" s="4"/>
      <c r="C58" s="4"/>
      <c r="D58" s="4"/>
      <c r="E58" s="5"/>
      <c r="F58" s="5"/>
      <c r="G58" s="5"/>
      <c r="H58" s="5"/>
      <c r="I58" s="5"/>
      <c r="J58" s="5"/>
      <c r="K58" s="4"/>
      <c r="L58" s="4"/>
      <c r="M58" s="4"/>
    </row>
    <row r="59" customFormat="false" ht="15" hidden="false" customHeight="false" outlineLevel="0" collapsed="false">
      <c r="A59" s="4"/>
      <c r="B59" s="4"/>
      <c r="C59" s="4"/>
      <c r="D59" s="4"/>
      <c r="E59" s="5"/>
      <c r="F59" s="5"/>
      <c r="G59" s="5"/>
      <c r="H59" s="5"/>
      <c r="I59" s="5"/>
      <c r="J59" s="5"/>
      <c r="K59" s="4"/>
      <c r="L59" s="4"/>
      <c r="M59" s="4"/>
    </row>
    <row r="60" customFormat="false" ht="15" hidden="false" customHeight="true" outlineLevel="0" collapsed="false">
      <c r="A60" s="6" t="s">
        <v>1</v>
      </c>
      <c r="B60" s="7" t="s">
        <v>2</v>
      </c>
      <c r="C60" s="7" t="s">
        <v>3</v>
      </c>
      <c r="D60" s="7" t="s">
        <v>4</v>
      </c>
      <c r="E60" s="7" t="s">
        <v>5</v>
      </c>
      <c r="F60" s="7"/>
      <c r="G60" s="7"/>
      <c r="H60" s="7"/>
      <c r="I60" s="7"/>
      <c r="J60" s="7" t="s">
        <v>6</v>
      </c>
      <c r="K60" s="7" t="s">
        <v>7</v>
      </c>
      <c r="L60" s="7"/>
      <c r="M60" s="7"/>
    </row>
    <row r="61" customFormat="false" ht="51" hidden="false" customHeight="false" outlineLevel="0" collapsed="false">
      <c r="A61" s="6"/>
      <c r="B61" s="7"/>
      <c r="C61" s="7"/>
      <c r="D61" s="7"/>
      <c r="E61" s="7" t="s">
        <v>8</v>
      </c>
      <c r="F61" s="7" t="s">
        <v>9</v>
      </c>
      <c r="G61" s="7" t="s">
        <v>10</v>
      </c>
      <c r="H61" s="7" t="s">
        <v>11</v>
      </c>
      <c r="I61" s="6" t="s">
        <v>12</v>
      </c>
      <c r="J61" s="7"/>
      <c r="K61" s="7" t="s">
        <v>13</v>
      </c>
      <c r="L61" s="7" t="s">
        <v>14</v>
      </c>
      <c r="M61" s="7" t="s">
        <v>15</v>
      </c>
    </row>
    <row r="62" customFormat="false" ht="15" hidden="false" customHeight="true" outlineLevel="0" collapsed="false">
      <c r="A62" s="8" t="s">
        <v>68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customFormat="false" ht="15" hidden="false" customHeight="false" outlineLevel="0" collapsed="false">
      <c r="A63" s="9" t="n">
        <v>1</v>
      </c>
      <c r="B63" s="10" t="s">
        <v>69</v>
      </c>
      <c r="C63" s="11" t="n">
        <v>334</v>
      </c>
      <c r="D63" s="11" t="n">
        <v>495</v>
      </c>
      <c r="E63" s="12" t="n">
        <f aca="false">SUM([1]Cічень!E63+[1]Лютий!E63)</f>
        <v>10026.79</v>
      </c>
      <c r="F63" s="12" t="n">
        <f aca="false">SUM([1]Cічень!F63+[1]Лютий!F63)</f>
        <v>0</v>
      </c>
      <c r="G63" s="12" t="n">
        <f aca="false">SUM([1]Cічень!G63+[1]Лютий!G63)</f>
        <v>7268.15</v>
      </c>
      <c r="H63" s="12" t="n">
        <f aca="false">SUM([1]Cічень!H63+[1]Лютий!H63)</f>
        <v>442.39</v>
      </c>
      <c r="I63" s="12" t="n">
        <f aca="false">SUM([1]Cічень!I63+[1]Лютий!I63)</f>
        <v>0</v>
      </c>
      <c r="J63" s="13" t="n">
        <f aca="false">K63/D63</f>
        <v>159.745888888889</v>
      </c>
      <c r="K63" s="14" t="n">
        <f aca="false">L63+M63+E63</f>
        <v>79074.215</v>
      </c>
      <c r="L63" s="14" t="n">
        <f aca="false">F63*1163</f>
        <v>0</v>
      </c>
      <c r="M63" s="14" t="n">
        <f aca="false">G63*9.5</f>
        <v>69047.425</v>
      </c>
    </row>
    <row r="64" customFormat="false" ht="25.5" hidden="false" customHeight="false" outlineLevel="0" collapsed="false">
      <c r="A64" s="9" t="n">
        <v>2</v>
      </c>
      <c r="B64" s="10" t="s">
        <v>70</v>
      </c>
      <c r="C64" s="11" t="n">
        <v>687</v>
      </c>
      <c r="D64" s="11" t="n">
        <v>2717.99</v>
      </c>
      <c r="E64" s="12" t="n">
        <f aca="false">SUM([1]Cічень!E67+[1]Лютий!E67)</f>
        <v>1848</v>
      </c>
      <c r="F64" s="12" t="n">
        <f aca="false">SUM([1]Cічень!F67+[1]Лютий!F67)</f>
        <v>181.45</v>
      </c>
      <c r="G64" s="12" t="n">
        <f aca="false">SUM([1]Cічень!G67+[1]Лютий!G67)</f>
        <v>0</v>
      </c>
      <c r="H64" s="12" t="n">
        <f aca="false">SUM([1]Cічень!H67+[1]Лютий!H67)</f>
        <v>66.38</v>
      </c>
      <c r="I64" s="12" t="n">
        <f aca="false">SUM([1]Cічень!I67+[1]Лютий!I67)</f>
        <v>0</v>
      </c>
      <c r="J64" s="13" t="n">
        <f aca="false">K64/D64</f>
        <v>78.3205052262886</v>
      </c>
      <c r="K64" s="14" t="n">
        <f aca="false">L64+M64+E64</f>
        <v>212874.35</v>
      </c>
      <c r="L64" s="14" t="n">
        <f aca="false">F64*1163</f>
        <v>211026.35</v>
      </c>
      <c r="M64" s="14" t="n">
        <f aca="false">G64*9.5</f>
        <v>0</v>
      </c>
    </row>
    <row r="65" customFormat="false" ht="15" hidden="false" customHeight="false" outlineLevel="0" collapsed="false">
      <c r="A65" s="9" t="n">
        <v>3</v>
      </c>
      <c r="B65" s="10" t="s">
        <v>71</v>
      </c>
      <c r="C65" s="11" t="n">
        <v>601</v>
      </c>
      <c r="D65" s="11" t="n">
        <v>1812.7</v>
      </c>
      <c r="E65" s="12" t="n">
        <f aca="false">SUM([1]Cічень!E65+[1]Лютий!E65)</f>
        <v>843.45</v>
      </c>
      <c r="F65" s="12" t="n">
        <f aca="false">SUM([1]Cічень!F65+[1]Лютий!F65)</f>
        <v>97.4</v>
      </c>
      <c r="G65" s="12" t="n">
        <f aca="false">SUM([1]Cічень!G65+[1]Лютий!G65)</f>
        <v>0</v>
      </c>
      <c r="H65" s="12" t="n">
        <f aca="false">SUM([1]Cічень!H65+[1]Лютий!H65)</f>
        <v>10.63</v>
      </c>
      <c r="I65" s="12" t="n">
        <f aca="false">SUM([1]Cічень!I65+[1]Лютий!I65)</f>
        <v>0</v>
      </c>
      <c r="J65" s="13" t="n">
        <f aca="false">K65/D65</f>
        <v>62.9556186903514</v>
      </c>
      <c r="K65" s="14" t="n">
        <f aca="false">L65+M65+E65</f>
        <v>114119.65</v>
      </c>
      <c r="L65" s="14" t="n">
        <f aca="false">F65*1163</f>
        <v>113276.2</v>
      </c>
      <c r="M65" s="14" t="n">
        <f aca="false">G65*9.5</f>
        <v>0</v>
      </c>
    </row>
    <row r="66" customFormat="false" ht="25.5" hidden="false" customHeight="false" outlineLevel="0" collapsed="false">
      <c r="A66" s="9" t="n">
        <v>4</v>
      </c>
      <c r="B66" s="10" t="s">
        <v>72</v>
      </c>
      <c r="C66" s="11" t="n">
        <v>110</v>
      </c>
      <c r="D66" s="11" t="n">
        <v>526.3</v>
      </c>
      <c r="E66" s="12" t="n">
        <f aca="false">SUM([1]Cічень!E64+[1]Лютий!E64)</f>
        <v>3191.8</v>
      </c>
      <c r="F66" s="12" t="n">
        <f aca="false">SUM([1]Cічень!F64+[1]Лютий!F64)</f>
        <v>22.7</v>
      </c>
      <c r="G66" s="12" t="n">
        <f aca="false">SUM([1]Cічень!G64+[1]Лютий!G64)</f>
        <v>0</v>
      </c>
      <c r="H66" s="12" t="n">
        <f aca="false">SUM([1]Cічень!H64+[1]Лютий!H64)</f>
        <v>51.7</v>
      </c>
      <c r="I66" s="12" t="n">
        <f aca="false">SUM([1]Cічень!I64+[1]Лютий!I64)</f>
        <v>0</v>
      </c>
      <c r="J66" s="13" t="n">
        <f aca="false">K66/D66</f>
        <v>56.2262967889037</v>
      </c>
      <c r="K66" s="14" t="n">
        <f aca="false">L66+M66+E66</f>
        <v>29591.9</v>
      </c>
      <c r="L66" s="14" t="n">
        <f aca="false">F66*1163</f>
        <v>26400.1</v>
      </c>
      <c r="M66" s="14" t="n">
        <f aca="false">G66*9.5</f>
        <v>0</v>
      </c>
    </row>
    <row r="67" customFormat="false" ht="25.5" hidden="false" customHeight="false" outlineLevel="0" collapsed="false">
      <c r="A67" s="9" t="n">
        <v>5</v>
      </c>
      <c r="B67" s="10" t="s">
        <v>73</v>
      </c>
      <c r="C67" s="11" t="n">
        <v>282</v>
      </c>
      <c r="D67" s="11" t="n">
        <v>3225</v>
      </c>
      <c r="E67" s="12" t="n">
        <f aca="false">SUM([1]Cічень!E73+[1]Лютий!E73)</f>
        <v>9839.54</v>
      </c>
      <c r="F67" s="12" t="n">
        <f aca="false">SUM([1]Cічень!F73+[1]Лютий!F73)</f>
        <v>142.07</v>
      </c>
      <c r="G67" s="12" t="n">
        <f aca="false">SUM([1]Cічень!G73+[1]Лютий!G73)</f>
        <v>0</v>
      </c>
      <c r="H67" s="12" t="n">
        <f aca="false">SUM([1]Cічень!H73+[1]Лютий!H73)</f>
        <v>77.94</v>
      </c>
      <c r="I67" s="12" t="n">
        <f aca="false">SUM([1]Cічень!I73+[1]Лютий!I73)</f>
        <v>0</v>
      </c>
      <c r="J67" s="13" t="n">
        <f aca="false">K67/D67</f>
        <v>54.2843255813954</v>
      </c>
      <c r="K67" s="14" t="n">
        <f aca="false">L67+M67+E67</f>
        <v>175066.95</v>
      </c>
      <c r="L67" s="14" t="n">
        <f aca="false">F67*1163</f>
        <v>165227.41</v>
      </c>
      <c r="M67" s="14" t="n">
        <f aca="false">G67*9.5</f>
        <v>0</v>
      </c>
    </row>
    <row r="68" customFormat="false" ht="15" hidden="false" customHeight="false" outlineLevel="0" collapsed="false">
      <c r="A68" s="9" t="n">
        <v>6</v>
      </c>
      <c r="B68" s="10" t="s">
        <v>74</v>
      </c>
      <c r="C68" s="11" t="n">
        <v>999</v>
      </c>
      <c r="D68" s="11" t="n">
        <v>4097.4</v>
      </c>
      <c r="E68" s="12" t="n">
        <f aca="false">SUM([1]Cічень!E66+[1]Лютий!E66)</f>
        <v>4761.44</v>
      </c>
      <c r="F68" s="12" t="n">
        <f aca="false">SUM([1]Cічень!F66+[1]Лютий!F66)</f>
        <v>174.35</v>
      </c>
      <c r="G68" s="12" t="n">
        <f aca="false">SUM([1]Cічень!G66+[1]Лютий!G66)</f>
        <v>0</v>
      </c>
      <c r="H68" s="12" t="n">
        <f aca="false">SUM([1]Cічень!H66+[1]Лютий!H66)</f>
        <v>173.25</v>
      </c>
      <c r="I68" s="12" t="n">
        <f aca="false">SUM([1]Cічень!I66+[1]Лютий!I66)</f>
        <v>0</v>
      </c>
      <c r="J68" s="13" t="n">
        <f aca="false">K68/D68</f>
        <v>50.6493117586762</v>
      </c>
      <c r="K68" s="14" t="n">
        <f aca="false">L68+M68+E68</f>
        <v>207530.49</v>
      </c>
      <c r="L68" s="14" t="n">
        <f aca="false">F68*1163</f>
        <v>202769.05</v>
      </c>
      <c r="M68" s="14" t="n">
        <f aca="false">G68*9.5</f>
        <v>0</v>
      </c>
    </row>
    <row r="69" customFormat="false" ht="15" hidden="false" customHeight="false" outlineLevel="0" collapsed="false">
      <c r="A69" s="9" t="n">
        <v>7</v>
      </c>
      <c r="B69" s="10" t="s">
        <v>75</v>
      </c>
      <c r="C69" s="11" t="n">
        <v>788</v>
      </c>
      <c r="D69" s="11" t="n">
        <v>6353.7</v>
      </c>
      <c r="E69" s="12" t="n">
        <f aca="false">SUM([1]Cічень!E69+[1]Лютий!E69)</f>
        <v>32752.13</v>
      </c>
      <c r="F69" s="12" t="n">
        <f aca="false">SUM([1]Cічень!F69+[1]Лютий!F69)</f>
        <v>248.5</v>
      </c>
      <c r="G69" s="12" t="n">
        <f aca="false">SUM([1]Cічень!G69+[1]Лютий!G69)</f>
        <v>0</v>
      </c>
      <c r="H69" s="12" t="n">
        <f aca="false">SUM([1]Cічень!H69+[1]Лютий!H69)</f>
        <v>481.3</v>
      </c>
      <c r="I69" s="12" t="n">
        <f aca="false">SUM([1]Cічень!I69+[1]Лютий!I69)</f>
        <v>243.86</v>
      </c>
      <c r="J69" s="13" t="n">
        <f aca="false">K69/D69</f>
        <v>50.6409855674646</v>
      </c>
      <c r="K69" s="14" t="n">
        <f aca="false">L69+M69+E69</f>
        <v>321757.63</v>
      </c>
      <c r="L69" s="14" t="n">
        <f aca="false">F69*1163</f>
        <v>289005.5</v>
      </c>
      <c r="M69" s="14" t="n">
        <f aca="false">G69*9.5</f>
        <v>0</v>
      </c>
    </row>
    <row r="70" customFormat="false" ht="15" hidden="false" customHeight="false" outlineLevel="0" collapsed="false">
      <c r="A70" s="9" t="n">
        <v>8</v>
      </c>
      <c r="B70" s="10" t="s">
        <v>76</v>
      </c>
      <c r="C70" s="11" t="n">
        <v>859</v>
      </c>
      <c r="D70" s="11" t="n">
        <v>3975.1</v>
      </c>
      <c r="E70" s="12" t="n">
        <f aca="false">SUM([1]Cічень!E74+[1]Лютий!E74)</f>
        <v>4845.67</v>
      </c>
      <c r="F70" s="12" t="n">
        <f aca="false">SUM([1]Cічень!F74+[1]Лютий!F74)</f>
        <v>163.57</v>
      </c>
      <c r="G70" s="12" t="n">
        <f aca="false">SUM([1]Cічень!G74+[1]Лютий!G74)</f>
        <v>0</v>
      </c>
      <c r="H70" s="12" t="n">
        <f aca="false">SUM([1]Cічень!H74+[1]Лютий!H74)</f>
        <v>124.99</v>
      </c>
      <c r="I70" s="12" t="n">
        <f aca="false">SUM([1]Cічень!I74+[1]Лютий!I74)</f>
        <v>0</v>
      </c>
      <c r="J70" s="13" t="n">
        <f aca="false">K70/D70</f>
        <v>49.0748861663858</v>
      </c>
      <c r="K70" s="14" t="n">
        <f aca="false">L70+M70+E70</f>
        <v>195077.58</v>
      </c>
      <c r="L70" s="14" t="n">
        <f aca="false">F70*1163</f>
        <v>190231.91</v>
      </c>
      <c r="M70" s="14" t="n">
        <f aca="false">G70*9.5</f>
        <v>0</v>
      </c>
    </row>
    <row r="71" customFormat="false" ht="25.5" hidden="false" customHeight="false" outlineLevel="0" collapsed="false">
      <c r="A71" s="9" t="n">
        <v>9</v>
      </c>
      <c r="B71" s="10" t="s">
        <v>77</v>
      </c>
      <c r="C71" s="11" t="n">
        <v>26</v>
      </c>
      <c r="D71" s="11" t="n">
        <v>455.1</v>
      </c>
      <c r="E71" s="12" t="n">
        <f aca="false">SUM([1]Cічень!E68+[1]Лютий!E68)</f>
        <v>546.65</v>
      </c>
      <c r="F71" s="12" t="n">
        <f aca="false">SUM([1]Cічень!F68+[1]Лютий!F68)</f>
        <v>18.07</v>
      </c>
      <c r="G71" s="12" t="n">
        <f aca="false">SUM([1]Cічень!G68+[1]Лютий!G68)</f>
        <v>0</v>
      </c>
      <c r="H71" s="12" t="n">
        <f aca="false">SUM([1]Cічень!H68+[1]Лютий!H68)</f>
        <v>22.2</v>
      </c>
      <c r="I71" s="12" t="n">
        <f aca="false">SUM([1]Cічень!I68+[1]Лютий!I68)</f>
        <v>0</v>
      </c>
      <c r="J71" s="13" t="n">
        <f aca="false">K71/D71</f>
        <v>47.3787299494617</v>
      </c>
      <c r="K71" s="14" t="n">
        <f aca="false">L71+M71+E71</f>
        <v>21562.06</v>
      </c>
      <c r="L71" s="14" t="n">
        <f aca="false">F71*1163</f>
        <v>21015.41</v>
      </c>
      <c r="M71" s="14" t="n">
        <f aca="false">G71*9.5</f>
        <v>0</v>
      </c>
    </row>
    <row r="72" customFormat="false" ht="15" hidden="false" customHeight="false" outlineLevel="0" collapsed="false">
      <c r="A72" s="9" t="n">
        <v>10</v>
      </c>
      <c r="B72" s="10" t="s">
        <v>78</v>
      </c>
      <c r="C72" s="11" t="n">
        <v>1001</v>
      </c>
      <c r="D72" s="11" t="n">
        <v>5467</v>
      </c>
      <c r="E72" s="12" t="n">
        <f aca="false">SUM([1]Cічень!E70+[1]Лютий!E70)</f>
        <v>13385.9</v>
      </c>
      <c r="F72" s="12" t="n">
        <f aca="false">SUM([1]Cічень!F70+[1]Лютий!F70)</f>
        <v>201.54</v>
      </c>
      <c r="G72" s="12" t="n">
        <f aca="false">SUM([1]Cічень!G70+[1]Лютий!G70)</f>
        <v>0</v>
      </c>
      <c r="H72" s="12" t="n">
        <f aca="false">SUM([1]Cічень!H70+[1]Лютий!H70)</f>
        <v>187.23</v>
      </c>
      <c r="I72" s="12" t="n">
        <f aca="false">SUM([1]Cічень!I70+[1]Лютий!I70)</f>
        <v>70.21</v>
      </c>
      <c r="J72" s="13" t="n">
        <f aca="false">K72/D72</f>
        <v>45.3222827876349</v>
      </c>
      <c r="K72" s="14" t="n">
        <f aca="false">L72+M72+E72</f>
        <v>247776.92</v>
      </c>
      <c r="L72" s="14" t="n">
        <f aca="false">F72*1163</f>
        <v>234391.02</v>
      </c>
      <c r="M72" s="14" t="n">
        <f aca="false">G72*9.5</f>
        <v>0</v>
      </c>
    </row>
    <row r="73" customFormat="false" ht="15" hidden="false" customHeight="false" outlineLevel="0" collapsed="false">
      <c r="A73" s="9" t="n">
        <v>11</v>
      </c>
      <c r="B73" s="10" t="s">
        <v>79</v>
      </c>
      <c r="C73" s="11" t="n">
        <v>417</v>
      </c>
      <c r="D73" s="11" t="n">
        <v>2305.1</v>
      </c>
      <c r="E73" s="12" t="n">
        <f aca="false">SUM([1]Cічень!E71+[1]Лютий!E71)</f>
        <v>1320.8</v>
      </c>
      <c r="F73" s="12" t="n">
        <f aca="false">SUM([1]Cічень!F71+[1]Лютий!F71)</f>
        <v>80.61</v>
      </c>
      <c r="G73" s="12" t="n">
        <f aca="false">SUM([1]Cічень!G71+[1]Лютий!G71)</f>
        <v>0</v>
      </c>
      <c r="H73" s="12" t="n">
        <f aca="false">SUM([1]Cічень!H71+[1]Лютий!H71)</f>
        <v>54.8</v>
      </c>
      <c r="I73" s="12" t="n">
        <f aca="false">SUM([1]Cічень!I71+[1]Лютий!I71)</f>
        <v>0</v>
      </c>
      <c r="J73" s="13" t="n">
        <f aca="false">K73/D73</f>
        <v>41.2434297861264</v>
      </c>
      <c r="K73" s="14" t="n">
        <f aca="false">L73+M73+E73</f>
        <v>95070.23</v>
      </c>
      <c r="L73" s="14" t="n">
        <f aca="false">F73*1163</f>
        <v>93749.43</v>
      </c>
      <c r="M73" s="14" t="n">
        <f aca="false">G73*9.5</f>
        <v>0</v>
      </c>
    </row>
    <row r="74" customFormat="false" ht="25.5" hidden="false" customHeight="false" outlineLevel="0" collapsed="false">
      <c r="A74" s="9" t="n">
        <v>12</v>
      </c>
      <c r="B74" s="10" t="s">
        <v>80</v>
      </c>
      <c r="C74" s="11" t="n">
        <v>160</v>
      </c>
      <c r="D74" s="11" t="n">
        <v>1310</v>
      </c>
      <c r="E74" s="12" t="n">
        <f aca="false">SUM([1]Cічень!E76+[1]Лютий!E76)</f>
        <v>3662.65</v>
      </c>
      <c r="F74" s="12" t="n">
        <f aca="false">SUM([1]Cічень!F76+[1]Лютий!F76)</f>
        <v>0</v>
      </c>
      <c r="G74" s="12" t="n">
        <f aca="false">SUM([1]Cічень!G76+[1]Лютий!G76)</f>
        <v>4998.75</v>
      </c>
      <c r="H74" s="12" t="n">
        <f aca="false">SUM([1]Cічень!H76+[1]Лютий!H76)</f>
        <v>26.46</v>
      </c>
      <c r="I74" s="12" t="n">
        <f aca="false">SUM([1]Cічень!I76+[1]Лютий!I76)</f>
        <v>0</v>
      </c>
      <c r="J74" s="13" t="n">
        <f aca="false">K74/D74</f>
        <v>39.046393129771</v>
      </c>
      <c r="K74" s="14" t="n">
        <f aca="false">L74+M74+E74</f>
        <v>51150.775</v>
      </c>
      <c r="L74" s="14" t="n">
        <f aca="false">F74*1163</f>
        <v>0</v>
      </c>
      <c r="M74" s="14" t="n">
        <f aca="false">G74*9.5</f>
        <v>47488.125</v>
      </c>
    </row>
    <row r="75" customFormat="false" ht="15" hidden="false" customHeight="false" outlineLevel="0" collapsed="false">
      <c r="A75" s="9" t="n">
        <v>13</v>
      </c>
      <c r="B75" s="10" t="s">
        <v>81</v>
      </c>
      <c r="C75" s="11" t="n">
        <v>819</v>
      </c>
      <c r="D75" s="11" t="n">
        <v>3510</v>
      </c>
      <c r="E75" s="12" t="n">
        <f aca="false">SUM([1]Cічень!E72+[1]Лютий!E72)</f>
        <v>6044.05</v>
      </c>
      <c r="F75" s="12" t="n">
        <f aca="false">SUM([1]Cічень!F72+[1]Лютий!F72)</f>
        <v>0</v>
      </c>
      <c r="G75" s="12" t="n">
        <f aca="false">SUM([1]Cічень!G72+[1]Лютий!G72)</f>
        <v>12953.13</v>
      </c>
      <c r="H75" s="12" t="n">
        <f aca="false">SUM([1]Cічень!H72+[1]Лютий!H72)</f>
        <v>126.89</v>
      </c>
      <c r="I75" s="12" t="n">
        <f aca="false">SUM([1]Cічень!I72+[1]Лютий!I72)</f>
        <v>0</v>
      </c>
      <c r="J75" s="13" t="n">
        <f aca="false">K75/D75</f>
        <v>36.7802806267806</v>
      </c>
      <c r="K75" s="14" t="n">
        <f aca="false">L75+M75+E75</f>
        <v>129098.785</v>
      </c>
      <c r="L75" s="14" t="n">
        <f aca="false">F75*1163</f>
        <v>0</v>
      </c>
      <c r="M75" s="14" t="n">
        <f aca="false">G75*9.5</f>
        <v>123054.735</v>
      </c>
    </row>
    <row r="76" customFormat="false" ht="15" hidden="false" customHeight="false" outlineLevel="0" collapsed="false">
      <c r="A76" s="9" t="n">
        <v>14</v>
      </c>
      <c r="B76" s="10" t="s">
        <v>82</v>
      </c>
      <c r="C76" s="11" t="n">
        <v>351</v>
      </c>
      <c r="D76" s="11" t="n">
        <v>1314</v>
      </c>
      <c r="E76" s="12" t="n">
        <f aca="false">SUM([1]Cічень!E80+[1]Лютий!E80)</f>
        <v>1508.32</v>
      </c>
      <c r="F76" s="12" t="n">
        <f aca="false">SUM([1]Cічень!F80+[1]Лютий!F80)</f>
        <v>39.48</v>
      </c>
      <c r="G76" s="12" t="n">
        <f aca="false">SUM([1]Cічень!G80+[1]Лютий!G80)</f>
        <v>0</v>
      </c>
      <c r="H76" s="12" t="n">
        <f aca="false">SUM([1]Cічень!H80+[1]Лютий!H80)</f>
        <v>76.02</v>
      </c>
      <c r="I76" s="12" t="n">
        <f aca="false">SUM([1]Cічень!I80+[1]Лютий!I80)</f>
        <v>35</v>
      </c>
      <c r="J76" s="13" t="n">
        <f aca="false">K76/D76</f>
        <v>36.0909893455099</v>
      </c>
      <c r="K76" s="14" t="n">
        <f aca="false">L76+M76+E76</f>
        <v>47423.56</v>
      </c>
      <c r="L76" s="14" t="n">
        <f aca="false">F76*1163</f>
        <v>45915.24</v>
      </c>
      <c r="M76" s="14" t="n">
        <f aca="false">G76*9.5</f>
        <v>0</v>
      </c>
    </row>
    <row r="77" customFormat="false" ht="15" hidden="false" customHeight="false" outlineLevel="0" collapsed="false">
      <c r="A77" s="9" t="n">
        <v>15</v>
      </c>
      <c r="B77" s="10" t="s">
        <v>83</v>
      </c>
      <c r="C77" s="11" t="n">
        <v>1411</v>
      </c>
      <c r="D77" s="11" t="n">
        <v>7885.7</v>
      </c>
      <c r="E77" s="12" t="n">
        <f aca="false">SUM([1]Cічень!E86+[1]Лютий!E86)</f>
        <v>15803.5</v>
      </c>
      <c r="F77" s="12" t="n">
        <f aca="false">SUM([1]Cічень!F86+[1]Лютий!F86)</f>
        <v>226.9</v>
      </c>
      <c r="G77" s="12" t="n">
        <f aca="false">SUM([1]Cічень!G86+[1]Лютий!G86)</f>
        <v>0</v>
      </c>
      <c r="H77" s="12" t="n">
        <f aca="false">SUM([1]Cічень!H86+[1]Лютий!H86)</f>
        <v>174.8</v>
      </c>
      <c r="I77" s="12" t="n">
        <f aca="false">SUM([1]Cічень!I86+[1]Лютий!I86)</f>
        <v>41.2</v>
      </c>
      <c r="J77" s="13" t="n">
        <f aca="false">K77/D77</f>
        <v>35.4677707749471</v>
      </c>
      <c r="K77" s="14" t="n">
        <f aca="false">L77+M77+E77</f>
        <v>279688.2</v>
      </c>
      <c r="L77" s="14" t="n">
        <f aca="false">F77*1163</f>
        <v>263884.7</v>
      </c>
      <c r="M77" s="14" t="n">
        <f aca="false">G77*9.5</f>
        <v>0</v>
      </c>
    </row>
    <row r="78" customFormat="false" ht="15" hidden="false" customHeight="false" outlineLevel="0" collapsed="false">
      <c r="A78" s="9" t="n">
        <v>16</v>
      </c>
      <c r="B78" s="10" t="s">
        <v>84</v>
      </c>
      <c r="C78" s="11" t="n">
        <v>637</v>
      </c>
      <c r="D78" s="11" t="n">
        <v>5302.9</v>
      </c>
      <c r="E78" s="12" t="n">
        <f aca="false">SUM([1]Cічень!E79+[1]Лютий!E79)</f>
        <v>4091.17</v>
      </c>
      <c r="F78" s="12" t="n">
        <f aca="false">SUM([1]Cічень!F79+[1]Лютий!F79)</f>
        <v>157.69</v>
      </c>
      <c r="G78" s="12" t="n">
        <f aca="false">SUM([1]Cічень!G79+[1]Лютий!G79)</f>
        <v>0</v>
      </c>
      <c r="H78" s="12" t="n">
        <f aca="false">SUM([1]Cічень!H79+[1]Лютий!H79)</f>
        <v>85</v>
      </c>
      <c r="I78" s="12" t="n">
        <f aca="false">SUM([1]Cічень!I79+[1]Лютий!I79)</f>
        <v>0</v>
      </c>
      <c r="J78" s="13" t="n">
        <f aca="false">K78/D78</f>
        <v>35.355115125686</v>
      </c>
      <c r="K78" s="14" t="n">
        <f aca="false">L78+M78+E78</f>
        <v>187484.64</v>
      </c>
      <c r="L78" s="14" t="n">
        <f aca="false">F78*1163</f>
        <v>183393.47</v>
      </c>
      <c r="M78" s="14" t="n">
        <f aca="false">G78*9.5</f>
        <v>0</v>
      </c>
    </row>
    <row r="79" customFormat="false" ht="15" hidden="false" customHeight="false" outlineLevel="0" collapsed="false">
      <c r="A79" s="9" t="n">
        <v>17</v>
      </c>
      <c r="B79" s="10" t="s">
        <v>85</v>
      </c>
      <c r="C79" s="11" t="n">
        <v>1240</v>
      </c>
      <c r="D79" s="11" t="n">
        <v>4778</v>
      </c>
      <c r="E79" s="12" t="n">
        <f aca="false">SUM([1]Cічень!E85+[1]Лютий!E85)</f>
        <v>5601.75</v>
      </c>
      <c r="F79" s="12" t="n">
        <f aca="false">SUM([1]Cічень!F85+[1]Лютий!F85)</f>
        <v>139.12</v>
      </c>
      <c r="G79" s="12" t="n">
        <f aca="false">SUM([1]Cічень!G85+[1]Лютий!G85)</f>
        <v>0</v>
      </c>
      <c r="H79" s="12" t="n">
        <f aca="false">SUM([1]Cічень!H85+[1]Лютий!H85)</f>
        <v>123.22</v>
      </c>
      <c r="I79" s="12" t="n">
        <f aca="false">SUM([1]Cічень!I85+[1]Лютий!I85)</f>
        <v>0</v>
      </c>
      <c r="J79" s="13" t="n">
        <f aca="false">K79/D79</f>
        <v>35.0352260359983</v>
      </c>
      <c r="K79" s="14" t="n">
        <f aca="false">L79+M79+E79</f>
        <v>167398.31</v>
      </c>
      <c r="L79" s="14" t="n">
        <f aca="false">F79*1163</f>
        <v>161796.56</v>
      </c>
      <c r="M79" s="14" t="n">
        <f aca="false">G79*9.5</f>
        <v>0</v>
      </c>
    </row>
    <row r="80" customFormat="false" ht="15" hidden="false" customHeight="false" outlineLevel="0" collapsed="false">
      <c r="A80" s="9" t="n">
        <v>18</v>
      </c>
      <c r="B80" s="10" t="s">
        <v>86</v>
      </c>
      <c r="C80" s="11" t="n">
        <v>1502</v>
      </c>
      <c r="D80" s="11" t="n">
        <v>5543.9</v>
      </c>
      <c r="E80" s="12" t="n">
        <f aca="false">SUM([1]Cічень!E75+[1]Лютий!E75)</f>
        <v>8731.89</v>
      </c>
      <c r="F80" s="12" t="n">
        <f aca="false">SUM([1]Cічень!F75+[1]Лютий!F75)</f>
        <v>148.48</v>
      </c>
      <c r="G80" s="12" t="n">
        <f aca="false">SUM([1]Cічень!G75+[1]Лютий!G75)</f>
        <v>0</v>
      </c>
      <c r="H80" s="12" t="n">
        <f aca="false">SUM([1]Cічень!H75+[1]Лютий!H75)</f>
        <v>229.07</v>
      </c>
      <c r="I80" s="12" t="n">
        <f aca="false">SUM([1]Cічень!I75+[1]Лютий!I75)</f>
        <v>0</v>
      </c>
      <c r="J80" s="13" t="n">
        <f aca="false">K80/D80</f>
        <v>32.7231966666065</v>
      </c>
      <c r="K80" s="14" t="n">
        <f aca="false">L80+M80+E80</f>
        <v>181414.13</v>
      </c>
      <c r="L80" s="14" t="n">
        <f aca="false">F80*1163</f>
        <v>172682.24</v>
      </c>
      <c r="M80" s="14" t="n">
        <f aca="false">G80*9.5</f>
        <v>0</v>
      </c>
    </row>
    <row r="81" customFormat="false" ht="25.5" hidden="false" customHeight="false" outlineLevel="0" collapsed="false">
      <c r="A81" s="9" t="n">
        <v>19</v>
      </c>
      <c r="B81" s="10" t="s">
        <v>87</v>
      </c>
      <c r="C81" s="11" t="n">
        <v>483</v>
      </c>
      <c r="D81" s="11" t="n">
        <v>3135</v>
      </c>
      <c r="E81" s="12" t="n">
        <f aca="false">SUM([1]Cічень!E77+[1]Лютий!E77)</f>
        <v>16882.6</v>
      </c>
      <c r="F81" s="12" t="n">
        <f aca="false">SUM([1]Cічень!F77+[1]Лютий!F77)</f>
        <v>73.45</v>
      </c>
      <c r="G81" s="12" t="n">
        <f aca="false">SUM([1]Cічень!G77+[1]Лютий!G77)</f>
        <v>0</v>
      </c>
      <c r="H81" s="12" t="n">
        <f aca="false">SUM([1]Cічень!H77+[1]Лютий!H77)</f>
        <v>260.21</v>
      </c>
      <c r="I81" s="12" t="n">
        <f aca="false">SUM([1]Cічень!I77+[1]Лютий!I77)</f>
        <v>0</v>
      </c>
      <c r="J81" s="13" t="n">
        <f aca="false">K81/D81</f>
        <v>32.6331578947369</v>
      </c>
      <c r="K81" s="14" t="n">
        <f aca="false">L81+M81+E81</f>
        <v>102304.95</v>
      </c>
      <c r="L81" s="14" t="n">
        <f aca="false">F81*1163</f>
        <v>85422.35</v>
      </c>
      <c r="M81" s="14" t="n">
        <f aca="false">G81*9.5</f>
        <v>0</v>
      </c>
    </row>
    <row r="82" customFormat="false" ht="15" hidden="false" customHeight="false" outlineLevel="0" collapsed="false">
      <c r="A82" s="9" t="n">
        <v>20</v>
      </c>
      <c r="B82" s="10" t="s">
        <v>88</v>
      </c>
      <c r="C82" s="11" t="n">
        <v>3610</v>
      </c>
      <c r="D82" s="11" t="n">
        <v>6840.2</v>
      </c>
      <c r="E82" s="12" t="n">
        <f aca="false">SUM([1]Cічень!E82+[1]Лютий!E82)</f>
        <v>14150.51</v>
      </c>
      <c r="F82" s="12" t="n">
        <f aca="false">SUM([1]Cічень!F82+[1]Лютий!F82)</f>
        <v>177.64</v>
      </c>
      <c r="G82" s="12" t="n">
        <f aca="false">SUM([1]Cічень!G82+[1]Лютий!G82)</f>
        <v>0</v>
      </c>
      <c r="H82" s="12" t="n">
        <f aca="false">SUM([1]Cічень!H82+[1]Лютий!H82)</f>
        <v>211.13</v>
      </c>
      <c r="I82" s="12" t="n">
        <f aca="false">SUM([1]Cічень!I82+[1]Лютий!I82)</f>
        <v>0</v>
      </c>
      <c r="J82" s="13" t="n">
        <f aca="false">K82/D82</f>
        <v>32.2718385427327</v>
      </c>
      <c r="K82" s="14" t="n">
        <f aca="false">L82+M82+E82</f>
        <v>220745.83</v>
      </c>
      <c r="L82" s="14" t="n">
        <f aca="false">F82*1163</f>
        <v>206595.32</v>
      </c>
      <c r="M82" s="14" t="n">
        <f aca="false">G82*9.5</f>
        <v>0</v>
      </c>
    </row>
    <row r="83" customFormat="false" ht="15" hidden="false" customHeight="false" outlineLevel="0" collapsed="false">
      <c r="A83" s="9" t="n">
        <v>21</v>
      </c>
      <c r="B83" s="10" t="s">
        <v>89</v>
      </c>
      <c r="C83" s="11" t="n">
        <v>391</v>
      </c>
      <c r="D83" s="11" t="n">
        <v>5626</v>
      </c>
      <c r="E83" s="12" t="n">
        <f aca="false">SUM([1]Cічень!E96+[1]Лютий!E96)</f>
        <v>5974.43</v>
      </c>
      <c r="F83" s="12" t="n">
        <f aca="false">SUM([1]Cічень!F96+[1]Лютий!F96)</f>
        <v>150.91</v>
      </c>
      <c r="G83" s="12" t="n">
        <f aca="false">SUM([1]Cічень!G96+[1]Лютий!G96)</f>
        <v>0</v>
      </c>
      <c r="H83" s="12" t="n">
        <f aca="false">SUM([1]Cічень!H96+[1]Лютий!H96)</f>
        <v>164.89</v>
      </c>
      <c r="I83" s="12" t="n">
        <f aca="false">SUM([1]Cічень!I96+[1]Лютий!I96)</f>
        <v>0</v>
      </c>
      <c r="J83" s="13" t="n">
        <f aca="false">K83/D83</f>
        <v>32.2578670458585</v>
      </c>
      <c r="K83" s="14" t="n">
        <f aca="false">L83+M83+E83</f>
        <v>181482.76</v>
      </c>
      <c r="L83" s="14" t="n">
        <f aca="false">F83*1163</f>
        <v>175508.33</v>
      </c>
      <c r="M83" s="14" t="n">
        <f aca="false">G83*9.5</f>
        <v>0</v>
      </c>
    </row>
    <row r="84" customFormat="false" ht="15" hidden="false" customHeight="false" outlineLevel="0" collapsed="false">
      <c r="A84" s="9" t="n">
        <v>22</v>
      </c>
      <c r="B84" s="10" t="s">
        <v>90</v>
      </c>
      <c r="C84" s="11" t="n">
        <v>1365</v>
      </c>
      <c r="D84" s="11" t="n">
        <v>7804.9</v>
      </c>
      <c r="E84" s="12" t="n">
        <f aca="false">SUM([1]Cічень!E88+[1]Лютий!E88)</f>
        <v>5990.81</v>
      </c>
      <c r="F84" s="12" t="n">
        <f aca="false">SUM([1]Cічень!F88+[1]Лютий!F88)</f>
        <v>208.2</v>
      </c>
      <c r="G84" s="12" t="n">
        <f aca="false">SUM([1]Cічень!G88+[1]Лютий!G88)</f>
        <v>0</v>
      </c>
      <c r="H84" s="12" t="n">
        <f aca="false">SUM([1]Cічень!H88+[1]Лютий!H88)</f>
        <v>289.36</v>
      </c>
      <c r="I84" s="12" t="n">
        <f aca="false">SUM([1]Cічень!I88+[1]Лютий!I88)</f>
        <v>0</v>
      </c>
      <c r="J84" s="13" t="n">
        <f aca="false">K84/D84</f>
        <v>31.7912349934016</v>
      </c>
      <c r="K84" s="14" t="n">
        <f aca="false">L84+M84+E84</f>
        <v>248127.41</v>
      </c>
      <c r="L84" s="14" t="n">
        <f aca="false">F84*1163</f>
        <v>242136.6</v>
      </c>
      <c r="M84" s="14" t="n">
        <f aca="false">G84*9.5</f>
        <v>0</v>
      </c>
    </row>
    <row r="85" customFormat="false" ht="25.5" hidden="false" customHeight="false" outlineLevel="0" collapsed="false">
      <c r="A85" s="9" t="n">
        <v>23</v>
      </c>
      <c r="B85" s="10" t="s">
        <v>91</v>
      </c>
      <c r="C85" s="11" t="n">
        <v>550</v>
      </c>
      <c r="D85" s="11" t="n">
        <v>1626.9</v>
      </c>
      <c r="E85" s="12" t="n">
        <f aca="false">SUM([1]Cічень!E78+[1]Лютий!E78)</f>
        <v>10204.24</v>
      </c>
      <c r="F85" s="12" t="n">
        <f aca="false">SUM([1]Cічень!F78+[1]Лютий!F78)</f>
        <v>0</v>
      </c>
      <c r="G85" s="12" t="n">
        <f aca="false">SUM([1]Cічень!G78+[1]Лютий!G78)</f>
        <v>4205.93</v>
      </c>
      <c r="H85" s="12" t="n">
        <f aca="false">SUM([1]Cічень!H78+[1]Лютий!H78)</f>
        <v>74.12</v>
      </c>
      <c r="I85" s="12" t="n">
        <f aca="false">SUM([1]Cічень!I78+[1]Лютий!I78)</f>
        <v>0</v>
      </c>
      <c r="J85" s="13" t="n">
        <f aca="false">K85/D85</f>
        <v>30.8319964349376</v>
      </c>
      <c r="K85" s="14" t="n">
        <f aca="false">L85+M85+E85</f>
        <v>50160.575</v>
      </c>
      <c r="L85" s="14" t="n">
        <f aca="false">F85*1163</f>
        <v>0</v>
      </c>
      <c r="M85" s="14" t="n">
        <f aca="false">G85*9.5</f>
        <v>39956.335</v>
      </c>
    </row>
    <row r="86" customFormat="false" ht="15" hidden="false" customHeight="false" outlineLevel="0" collapsed="false">
      <c r="A86" s="9" t="n">
        <v>24</v>
      </c>
      <c r="B86" s="10" t="s">
        <v>92</v>
      </c>
      <c r="C86" s="11" t="n">
        <v>1177</v>
      </c>
      <c r="D86" s="11" t="n">
        <v>6951.6</v>
      </c>
      <c r="E86" s="12" t="n">
        <f aca="false">SUM([1]Cічень!E87+[1]Лютий!E87)</f>
        <v>3228.94</v>
      </c>
      <c r="F86" s="12" t="n">
        <f aca="false">SUM([1]Cічень!F87+[1]Лютий!F87)</f>
        <v>179.17</v>
      </c>
      <c r="G86" s="12" t="n">
        <f aca="false">SUM([1]Cічень!G87+[1]Лютий!G87)</f>
        <v>0</v>
      </c>
      <c r="H86" s="12" t="n">
        <f aca="false">SUM([1]Cічень!H87+[1]Лютий!H87)</f>
        <v>94.42</v>
      </c>
      <c r="I86" s="12" t="n">
        <f aca="false">SUM([1]Cічень!I87+[1]Лютий!I87)</f>
        <v>0</v>
      </c>
      <c r="J86" s="13" t="n">
        <f aca="false">K86/D86</f>
        <v>30.4395606766788</v>
      </c>
      <c r="K86" s="14" t="n">
        <f aca="false">L86+M86+E86</f>
        <v>211603.65</v>
      </c>
      <c r="L86" s="14" t="n">
        <f aca="false">F86*1163</f>
        <v>208374.71</v>
      </c>
      <c r="M86" s="14" t="n">
        <f aca="false">G86*9.5</f>
        <v>0</v>
      </c>
    </row>
    <row r="87" customFormat="false" ht="15" hidden="false" customHeight="false" outlineLevel="0" collapsed="false">
      <c r="A87" s="9" t="n">
        <v>25</v>
      </c>
      <c r="B87" s="10" t="s">
        <v>93</v>
      </c>
      <c r="C87" s="11" t="n">
        <v>1270</v>
      </c>
      <c r="D87" s="11" t="n">
        <v>7974.9</v>
      </c>
      <c r="E87" s="12" t="n">
        <f aca="false">SUM([1]Cічень!E81+[1]Лютий!E81)</f>
        <v>5280.7</v>
      </c>
      <c r="F87" s="12" t="n">
        <f aca="false">SUM([1]Cічень!F81+[1]Лютий!F81)</f>
        <v>189.04</v>
      </c>
      <c r="G87" s="12" t="n">
        <f aca="false">SUM([1]Cічень!G81+[1]Лютий!G81)</f>
        <v>0</v>
      </c>
      <c r="H87" s="12" t="n">
        <f aca="false">SUM([1]Cічень!H81+[1]Лютий!H81)</f>
        <v>214.21</v>
      </c>
      <c r="I87" s="12" t="n">
        <f aca="false">SUM([1]Cічень!I81+[1]Лютий!I81)</f>
        <v>0</v>
      </c>
      <c r="J87" s="13" t="n">
        <f aca="false">K87/D87</f>
        <v>28.2303502238273</v>
      </c>
      <c r="K87" s="14" t="n">
        <f aca="false">L87+M87+E87</f>
        <v>225134.22</v>
      </c>
      <c r="L87" s="14" t="n">
        <f aca="false">F87*1163</f>
        <v>219853.52</v>
      </c>
      <c r="M87" s="14" t="n">
        <f aca="false">G87*9.5</f>
        <v>0</v>
      </c>
    </row>
    <row r="88" customFormat="false" ht="15" hidden="false" customHeight="false" outlineLevel="0" collapsed="false">
      <c r="A88" s="9" t="n">
        <v>26</v>
      </c>
      <c r="B88" s="10" t="s">
        <v>94</v>
      </c>
      <c r="C88" s="11" t="n">
        <v>733</v>
      </c>
      <c r="D88" s="11" t="n">
        <v>5000</v>
      </c>
      <c r="E88" s="12" t="n">
        <f aca="false">SUM([1]Cічень!E90+[1]Лютий!E90)</f>
        <v>3149.45</v>
      </c>
      <c r="F88" s="12" t="n">
        <f aca="false">SUM([1]Cічень!F90+[1]Лютий!F90)</f>
        <v>117.63</v>
      </c>
      <c r="G88" s="12" t="n">
        <f aca="false">SUM([1]Cічень!G90+[1]Лютий!G90)</f>
        <v>0</v>
      </c>
      <c r="H88" s="12" t="n">
        <f aca="false">SUM([1]Cічень!H90+[1]Лютий!H90)</f>
        <v>115.4</v>
      </c>
      <c r="I88" s="12" t="n">
        <f aca="false">SUM([1]Cічень!I90+[1]Лютий!I90)</f>
        <v>50.21</v>
      </c>
      <c r="J88" s="13" t="n">
        <f aca="false">K88/D88</f>
        <v>27.990628</v>
      </c>
      <c r="K88" s="14" t="n">
        <f aca="false">L88+M88+E88</f>
        <v>139953.14</v>
      </c>
      <c r="L88" s="14" t="n">
        <f aca="false">F88*1163</f>
        <v>136803.69</v>
      </c>
      <c r="M88" s="14" t="n">
        <f aca="false">G88*9.5</f>
        <v>0</v>
      </c>
    </row>
    <row r="89" customFormat="false" ht="15" hidden="false" customHeight="false" outlineLevel="0" collapsed="false">
      <c r="A89" s="9" t="n">
        <v>27</v>
      </c>
      <c r="B89" s="10" t="s">
        <v>95</v>
      </c>
      <c r="C89" s="11" t="n">
        <v>964</v>
      </c>
      <c r="D89" s="11" t="n">
        <v>6025.7</v>
      </c>
      <c r="E89" s="12" t="n">
        <f aca="false">SUM([1]Cічень!E89+[1]Лютий!E89)</f>
        <v>4416.54</v>
      </c>
      <c r="F89" s="12" t="n">
        <f aca="false">SUM([1]Cічень!F89+[1]Лютий!F89)</f>
        <v>129.47</v>
      </c>
      <c r="G89" s="12" t="n">
        <f aca="false">SUM([1]Cічень!G89+[1]Лютий!G89)</f>
        <v>0</v>
      </c>
      <c r="H89" s="12" t="n">
        <f aca="false">SUM([1]Cічень!H89+[1]Лютий!H89)</f>
        <v>207.19</v>
      </c>
      <c r="I89" s="12" t="n">
        <f aca="false">SUM([1]Cічень!I89+[1]Лютий!I89)</f>
        <v>27.62</v>
      </c>
      <c r="J89" s="13" t="n">
        <f aca="false">K89/D89</f>
        <v>25.7215178319531</v>
      </c>
      <c r="K89" s="14" t="n">
        <f aca="false">L89+M89+E89</f>
        <v>154990.15</v>
      </c>
      <c r="L89" s="14" t="n">
        <f aca="false">F89*1163</f>
        <v>150573.61</v>
      </c>
      <c r="M89" s="14" t="n">
        <f aca="false">G89*9.5</f>
        <v>0</v>
      </c>
    </row>
    <row r="90" customFormat="false" ht="15" hidden="false" customHeight="false" outlineLevel="0" collapsed="false">
      <c r="A90" s="9" t="n">
        <v>28</v>
      </c>
      <c r="B90" s="10" t="s">
        <v>96</v>
      </c>
      <c r="C90" s="11" t="n">
        <v>1503</v>
      </c>
      <c r="D90" s="11" t="n">
        <v>9462</v>
      </c>
      <c r="E90" s="12" t="n">
        <f aca="false">SUM([1]Cічень!E92+[1]Лютий!E92)</f>
        <v>6584.01</v>
      </c>
      <c r="F90" s="12" t="n">
        <f aca="false">SUM([1]Cічень!F92+[1]Лютий!F92)</f>
        <v>202.55</v>
      </c>
      <c r="G90" s="12" t="n">
        <f aca="false">SUM([1]Cічень!G92+[1]Лютий!G92)</f>
        <v>0</v>
      </c>
      <c r="H90" s="12" t="n">
        <f aca="false">SUM([1]Cічень!H92+[1]Лютий!H92)</f>
        <v>169.43</v>
      </c>
      <c r="I90" s="12" t="n">
        <f aca="false">SUM([1]Cічень!I92+[1]Лютий!I92)</f>
        <v>0</v>
      </c>
      <c r="J90" s="13" t="n">
        <f aca="false">K90/D90</f>
        <v>25.5918051151976</v>
      </c>
      <c r="K90" s="14" t="n">
        <f aca="false">L90+M90+E90</f>
        <v>242149.66</v>
      </c>
      <c r="L90" s="14" t="n">
        <f aca="false">F90*1163</f>
        <v>235565.65</v>
      </c>
      <c r="M90" s="14" t="n">
        <f aca="false">G90*9.5</f>
        <v>0</v>
      </c>
    </row>
    <row r="91" customFormat="false" ht="15" hidden="false" customHeight="false" outlineLevel="0" collapsed="false">
      <c r="A91" s="9" t="n">
        <v>29</v>
      </c>
      <c r="B91" s="10" t="s">
        <v>97</v>
      </c>
      <c r="C91" s="11" t="n">
        <v>1550</v>
      </c>
      <c r="D91" s="11" t="n">
        <v>6358.8</v>
      </c>
      <c r="E91" s="12" t="n">
        <f aca="false">SUM([1]Cічень!E95+[1]Лютий!E95)</f>
        <v>6416.92</v>
      </c>
      <c r="F91" s="12" t="n">
        <f aca="false">SUM([1]Cічень!F95+[1]Лютий!F95)</f>
        <v>131.85</v>
      </c>
      <c r="G91" s="12" t="n">
        <f aca="false">SUM([1]Cічень!G95+[1]Лютий!G95)</f>
        <v>0</v>
      </c>
      <c r="H91" s="12" t="n">
        <f aca="false">SUM([1]Cічень!H95+[1]Лютий!H95)</f>
        <v>289.39</v>
      </c>
      <c r="I91" s="12" t="n">
        <f aca="false">SUM([1]Cічень!I95+[1]Лютий!I95)</f>
        <v>0</v>
      </c>
      <c r="J91" s="13" t="n">
        <f aca="false">K91/D91</f>
        <v>25.1239966660376</v>
      </c>
      <c r="K91" s="14" t="n">
        <f aca="false">L91+M91+E91</f>
        <v>159758.47</v>
      </c>
      <c r="L91" s="14" t="n">
        <f aca="false">F91*1163</f>
        <v>153341.55</v>
      </c>
      <c r="M91" s="14" t="n">
        <f aca="false">G91*9.5</f>
        <v>0</v>
      </c>
    </row>
    <row r="92" customFormat="false" ht="15" hidden="false" customHeight="false" outlineLevel="0" collapsed="false">
      <c r="A92" s="9" t="n">
        <v>30</v>
      </c>
      <c r="B92" s="10" t="s">
        <v>98</v>
      </c>
      <c r="C92" s="11" t="n">
        <v>1158</v>
      </c>
      <c r="D92" s="11" t="n">
        <v>4140</v>
      </c>
      <c r="E92" s="12" t="n">
        <f aca="false">SUM([1]Cічень!E91+[1]Лютий!E91)</f>
        <v>8310.43</v>
      </c>
      <c r="F92" s="12" t="n">
        <f aca="false">SUM([1]Cічень!F91+[1]Лютий!F91)</f>
        <v>0</v>
      </c>
      <c r="G92" s="12" t="n">
        <f aca="false">SUM([1]Cічень!G91+[1]Лютий!G91)</f>
        <v>9919.49</v>
      </c>
      <c r="H92" s="12" t="n">
        <f aca="false">SUM([1]Cічень!H91+[1]Лютий!H91)</f>
        <v>141.9</v>
      </c>
      <c r="I92" s="12" t="n">
        <f aca="false">SUM([1]Cічень!I91+[1]Лютий!I91)</f>
        <v>0</v>
      </c>
      <c r="J92" s="13" t="n">
        <f aca="false">K92/D92</f>
        <v>24.7694649758454</v>
      </c>
      <c r="K92" s="14" t="n">
        <f aca="false">L92+M92+E92</f>
        <v>102545.585</v>
      </c>
      <c r="L92" s="14" t="n">
        <f aca="false">F92*1163</f>
        <v>0</v>
      </c>
      <c r="M92" s="14" t="n">
        <f aca="false">G92*9.5</f>
        <v>94235.155</v>
      </c>
    </row>
    <row r="93" customFormat="false" ht="15" hidden="false" customHeight="false" outlineLevel="0" collapsed="false">
      <c r="A93" s="9" t="n">
        <v>31</v>
      </c>
      <c r="B93" s="10" t="s">
        <v>99</v>
      </c>
      <c r="C93" s="11" t="n">
        <v>1401</v>
      </c>
      <c r="D93" s="11" t="n">
        <v>7969.6</v>
      </c>
      <c r="E93" s="12" t="n">
        <f aca="false">SUM([1]Cічень!E93+[1]Лютий!E93)</f>
        <v>6973.77</v>
      </c>
      <c r="F93" s="12" t="n">
        <f aca="false">SUM([1]Cічень!F93+[1]Лютий!F93)</f>
        <v>160.08</v>
      </c>
      <c r="G93" s="12" t="n">
        <f aca="false">SUM([1]Cічень!G93+[1]Лютий!G93)</f>
        <v>0</v>
      </c>
      <c r="H93" s="12" t="n">
        <f aca="false">SUM([1]Cічень!H93+[1]Лютий!H93)</f>
        <v>161.09</v>
      </c>
      <c r="I93" s="12" t="n">
        <f aca="false">SUM([1]Cічень!I93+[1]Лютий!I93)</f>
        <v>0</v>
      </c>
      <c r="J93" s="13" t="n">
        <f aca="false">K93/D93</f>
        <v>24.2354459445894</v>
      </c>
      <c r="K93" s="14" t="n">
        <f aca="false">L93+M93+E93</f>
        <v>193146.81</v>
      </c>
      <c r="L93" s="14" t="n">
        <f aca="false">F93*1163</f>
        <v>186173.04</v>
      </c>
      <c r="M93" s="14" t="n">
        <f aca="false">G93*9.5</f>
        <v>0</v>
      </c>
    </row>
    <row r="94" customFormat="false" ht="15" hidden="false" customHeight="false" outlineLevel="0" collapsed="false">
      <c r="A94" s="9" t="n">
        <v>32</v>
      </c>
      <c r="B94" s="10" t="s">
        <v>100</v>
      </c>
      <c r="C94" s="11" t="n">
        <v>275</v>
      </c>
      <c r="D94" s="11" t="n">
        <v>640.7</v>
      </c>
      <c r="E94" s="12" t="n">
        <f aca="false">SUM([1]Cічень!E84+[1]Лютий!E84)</f>
        <v>380.83</v>
      </c>
      <c r="F94" s="12" t="n">
        <f aca="false">SUM([1]Cічень!F84+[1]Лютий!F84)</f>
        <v>12.25</v>
      </c>
      <c r="G94" s="12" t="n">
        <f aca="false">SUM([1]Cічень!G84+[1]Лютий!G84)</f>
        <v>0</v>
      </c>
      <c r="H94" s="12" t="n">
        <f aca="false">SUM([1]Cічень!H84+[1]Лютий!H84)</f>
        <v>26.63</v>
      </c>
      <c r="I94" s="12" t="n">
        <f aca="false">SUM([1]Cічень!I84+[1]Лютий!I84)</f>
        <v>0</v>
      </c>
      <c r="J94" s="13" t="n">
        <f aca="false">K94/D94</f>
        <v>22.8306227563602</v>
      </c>
      <c r="K94" s="14" t="n">
        <f aca="false">L94+M94+E94</f>
        <v>14627.58</v>
      </c>
      <c r="L94" s="14" t="n">
        <f aca="false">F94*1163</f>
        <v>14246.75</v>
      </c>
      <c r="M94" s="14" t="n">
        <f aca="false">G94*9.5</f>
        <v>0</v>
      </c>
    </row>
    <row r="95" customFormat="false" ht="15" hidden="false" customHeight="false" outlineLevel="0" collapsed="false">
      <c r="A95" s="9" t="n">
        <v>33</v>
      </c>
      <c r="B95" s="10" t="s">
        <v>101</v>
      </c>
      <c r="C95" s="11" t="n">
        <v>819</v>
      </c>
      <c r="D95" s="11" t="n">
        <v>7454.8</v>
      </c>
      <c r="E95" s="12" t="n">
        <f aca="false">SUM([1]Cічень!E97+[1]Лютий!E97)</f>
        <v>2642.16</v>
      </c>
      <c r="F95" s="12" t="n">
        <f aca="false">SUM([1]Cічень!F97+[1]Лютий!F97)</f>
        <v>142.43</v>
      </c>
      <c r="G95" s="12" t="n">
        <f aca="false">SUM([1]Cічень!G97+[1]Лютий!G97)</f>
        <v>0</v>
      </c>
      <c r="H95" s="12" t="n">
        <f aca="false">SUM([1]Cічень!H97+[1]Лютий!H97)</f>
        <v>160.67</v>
      </c>
      <c r="I95" s="12" t="n">
        <f aca="false">SUM([1]Cічень!I97+[1]Лютий!I97)</f>
        <v>0</v>
      </c>
      <c r="J95" s="13" t="n">
        <f aca="false">K95/D95</f>
        <v>22.5744822128025</v>
      </c>
      <c r="K95" s="14" t="n">
        <f aca="false">L95+M95+E95</f>
        <v>168288.25</v>
      </c>
      <c r="L95" s="14" t="n">
        <f aca="false">F95*1163</f>
        <v>165646.09</v>
      </c>
      <c r="M95" s="14" t="n">
        <f aca="false">G95*9.5</f>
        <v>0</v>
      </c>
    </row>
    <row r="96" customFormat="false" ht="15" hidden="false" customHeight="false" outlineLevel="0" collapsed="false">
      <c r="A96" s="9" t="n">
        <v>34</v>
      </c>
      <c r="B96" s="10" t="s">
        <v>102</v>
      </c>
      <c r="C96" s="11" t="n">
        <v>527</v>
      </c>
      <c r="D96" s="11" t="n">
        <v>5073</v>
      </c>
      <c r="E96" s="12" t="n">
        <f aca="false">SUM([1]Cічень!E99+[1]Лютий!E99)</f>
        <v>106012.69</v>
      </c>
      <c r="F96" s="12" t="n">
        <f aca="false">SUM([1]Cічень!F99+[1]Лютий!F99)</f>
        <v>0</v>
      </c>
      <c r="G96" s="12" t="n">
        <f aca="false">SUM([1]Cічень!G99+[1]Лютий!G99)</f>
        <v>0</v>
      </c>
      <c r="H96" s="12" t="n">
        <f aca="false">SUM([1]Cічень!H99+[1]Лютий!H99)</f>
        <v>77.4</v>
      </c>
      <c r="I96" s="12" t="n">
        <f aca="false">SUM([1]Cічень!I99+[1]Лютий!I99)</f>
        <v>0</v>
      </c>
      <c r="J96" s="13" t="n">
        <f aca="false">K96/D96</f>
        <v>20.8974354425389</v>
      </c>
      <c r="K96" s="14" t="n">
        <f aca="false">L96+M96+E96</f>
        <v>106012.69</v>
      </c>
      <c r="L96" s="14" t="n">
        <f aca="false">F96*1163</f>
        <v>0</v>
      </c>
      <c r="M96" s="14" t="n">
        <f aca="false">G96*9.5</f>
        <v>0</v>
      </c>
    </row>
    <row r="97" customFormat="false" ht="15" hidden="false" customHeight="false" outlineLevel="0" collapsed="false">
      <c r="A97" s="9" t="n">
        <v>35</v>
      </c>
      <c r="B97" s="10" t="s">
        <v>103</v>
      </c>
      <c r="C97" s="11" t="n">
        <v>1776</v>
      </c>
      <c r="D97" s="11" t="n">
        <v>7559.9</v>
      </c>
      <c r="E97" s="12" t="n">
        <f aca="false">SUM([1]Cічень!E94+[1]Лютий!E94)</f>
        <v>2422.13</v>
      </c>
      <c r="F97" s="12" t="n">
        <f aca="false">SUM([1]Cічень!F94+[1]Лютий!F94)</f>
        <v>132.12</v>
      </c>
      <c r="G97" s="12" t="n">
        <f aca="false">SUM([1]Cічень!G94+[1]Лютий!G94)</f>
        <v>0</v>
      </c>
      <c r="H97" s="12" t="n">
        <f aca="false">SUM([1]Cічень!H94+[1]Лютий!H94)</f>
        <v>218.74</v>
      </c>
      <c r="I97" s="12" t="n">
        <f aca="false">SUM([1]Cічень!I94+[1]Лютий!I94)</f>
        <v>0</v>
      </c>
      <c r="J97" s="13" t="n">
        <f aca="false">K97/D97</f>
        <v>20.645470178177</v>
      </c>
      <c r="K97" s="14" t="n">
        <f aca="false">L97+M97+E97</f>
        <v>156077.69</v>
      </c>
      <c r="L97" s="14" t="n">
        <f aca="false">F97*1163</f>
        <v>153655.56</v>
      </c>
      <c r="M97" s="14" t="n">
        <f aca="false">G97*9.5</f>
        <v>0</v>
      </c>
    </row>
    <row r="98" customFormat="false" ht="15" hidden="false" customHeight="false" outlineLevel="0" collapsed="false">
      <c r="A98" s="9" t="n">
        <v>36</v>
      </c>
      <c r="B98" s="10" t="s">
        <v>104</v>
      </c>
      <c r="C98" s="11" t="n">
        <v>627</v>
      </c>
      <c r="D98" s="11" t="n">
        <v>9508</v>
      </c>
      <c r="E98" s="12" t="n">
        <f aca="false">SUM([1]Cічень!E98+[1]Лютий!E98)</f>
        <v>25617.37</v>
      </c>
      <c r="F98" s="12" t="n">
        <f aca="false">SUM([1]Cічень!F98+[1]Лютий!F98)</f>
        <v>137.75</v>
      </c>
      <c r="G98" s="12" t="n">
        <f aca="false">SUM([1]Cічень!G98+[1]Лютий!G98)</f>
        <v>0</v>
      </c>
      <c r="H98" s="12" t="n">
        <f aca="false">SUM([1]Cічень!H98+[1]Лютий!H98)</f>
        <v>248.21</v>
      </c>
      <c r="I98" s="12" t="n">
        <f aca="false">SUM([1]Cічень!I98+[1]Лютий!I98)</f>
        <v>118.4</v>
      </c>
      <c r="J98" s="13" t="n">
        <f aca="false">K98/D98</f>
        <v>19.5436074884308</v>
      </c>
      <c r="K98" s="14" t="n">
        <f aca="false">L98+M98+E98</f>
        <v>185820.62</v>
      </c>
      <c r="L98" s="14" t="n">
        <f aca="false">F98*1163</f>
        <v>160203.25</v>
      </c>
      <c r="M98" s="14" t="n">
        <f aca="false">G98*9.5</f>
        <v>0</v>
      </c>
    </row>
    <row r="99" customFormat="false" ht="15" hidden="false" customHeight="false" outlineLevel="0" collapsed="false">
      <c r="A99" s="9" t="n">
        <v>37</v>
      </c>
      <c r="B99" s="10" t="s">
        <v>105</v>
      </c>
      <c r="C99" s="11" t="n">
        <v>1702</v>
      </c>
      <c r="D99" s="11" t="n">
        <v>8678</v>
      </c>
      <c r="E99" s="12" t="n">
        <f aca="false">SUM([1]Cічень!E100+[1]Лютий!E100)</f>
        <v>6125.13</v>
      </c>
      <c r="F99" s="12" t="n">
        <f aca="false">SUM([1]Cічень!F100+[1]Лютий!F100)</f>
        <v>137.41</v>
      </c>
      <c r="G99" s="12" t="n">
        <f aca="false">SUM([1]Cічень!G100+[1]Лютий!G100)</f>
        <v>0</v>
      </c>
      <c r="H99" s="12" t="n">
        <f aca="false">SUM([1]Cічень!H100+[1]Лютий!H100)</f>
        <v>210.19</v>
      </c>
      <c r="I99" s="12" t="n">
        <f aca="false">SUM([1]Cічень!I100+[1]Лютий!I100)</f>
        <v>0</v>
      </c>
      <c r="J99" s="13" t="n">
        <f aca="false">K99/D99</f>
        <v>19.1211062456787</v>
      </c>
      <c r="K99" s="14" t="n">
        <f aca="false">L99+M99+E99</f>
        <v>165932.96</v>
      </c>
      <c r="L99" s="14" t="n">
        <f aca="false">F99*1163</f>
        <v>159807.83</v>
      </c>
      <c r="M99" s="14" t="n">
        <f aca="false">G99*9.5</f>
        <v>0</v>
      </c>
    </row>
    <row r="100" customFormat="false" ht="25.5" hidden="false" customHeight="false" outlineLevel="0" collapsed="false">
      <c r="A100" s="9" t="n">
        <v>38</v>
      </c>
      <c r="B100" s="10" t="s">
        <v>106</v>
      </c>
      <c r="C100" s="11" t="n">
        <v>560</v>
      </c>
      <c r="D100" s="11" t="n">
        <v>3873</v>
      </c>
      <c r="E100" s="12" t="n">
        <f aca="false">SUM([1]Cічень!E83+[1]Лютий!E83)</f>
        <v>11171.95</v>
      </c>
      <c r="F100" s="12" t="n">
        <f aca="false">SUM([1]Cічень!F83+[1]Лютий!F83)</f>
        <v>52.25</v>
      </c>
      <c r="G100" s="12" t="n">
        <f aca="false">SUM([1]Cічень!G83+[1]Лютий!G83)</f>
        <v>0</v>
      </c>
      <c r="H100" s="12" t="n">
        <f aca="false">SUM([1]Cічень!H83+[1]Лютий!H83)</f>
        <v>0</v>
      </c>
      <c r="I100" s="12" t="n">
        <f aca="false">SUM([1]Cічень!I83+[1]Лютий!I83)</f>
        <v>0</v>
      </c>
      <c r="J100" s="13" t="n">
        <f aca="false">K100/D100</f>
        <v>18.5744126000516</v>
      </c>
      <c r="K100" s="14" t="n">
        <f aca="false">L100+M100+E100</f>
        <v>71938.7</v>
      </c>
      <c r="L100" s="14" t="n">
        <f aca="false">F100*1163</f>
        <v>60766.75</v>
      </c>
      <c r="M100" s="14" t="n">
        <f aca="false">G100*9.5</f>
        <v>0</v>
      </c>
    </row>
    <row r="101" customFormat="false" ht="15" hidden="false" customHeight="false" outlineLevel="0" collapsed="false">
      <c r="A101" s="9" t="n">
        <v>39</v>
      </c>
      <c r="B101" s="10" t="s">
        <v>107</v>
      </c>
      <c r="C101" s="11" t="n">
        <v>667</v>
      </c>
      <c r="D101" s="11" t="n">
        <v>10267.3</v>
      </c>
      <c r="E101" s="12" t="n">
        <f aca="false">SUM([1]Cічень!E101+[1]Лютий!E101)</f>
        <v>7378.51</v>
      </c>
      <c r="F101" s="12" t="n">
        <f aca="false">SUM([1]Cічень!F101+[1]Лютий!F101)</f>
        <v>118.54</v>
      </c>
      <c r="G101" s="12" t="n">
        <f aca="false">SUM([1]Cічень!G101+[1]Лютий!G101)</f>
        <v>0</v>
      </c>
      <c r="H101" s="12" t="n">
        <f aca="false">SUM([1]Cічень!H101+[1]Лютий!H101)</f>
        <v>236.74</v>
      </c>
      <c r="I101" s="12" t="n">
        <f aca="false">SUM([1]Cічень!I101+[1]Лютий!I101)</f>
        <v>8.97</v>
      </c>
      <c r="J101" s="13" t="n">
        <f aca="false">K101/D101</f>
        <v>14.1459322314533</v>
      </c>
      <c r="K101" s="14" t="n">
        <f aca="false">L101+M101+E101</f>
        <v>145240.53</v>
      </c>
      <c r="L101" s="14" t="n">
        <f aca="false">F101*1163</f>
        <v>137862.02</v>
      </c>
      <c r="M101" s="14" t="n">
        <f aca="false">G101*9.5</f>
        <v>0</v>
      </c>
    </row>
    <row r="102" customFormat="false" ht="15" hidden="false" customHeight="false" outlineLevel="0" collapsed="false">
      <c r="A102" s="9" t="n">
        <v>40</v>
      </c>
      <c r="B102" s="10" t="s">
        <v>108</v>
      </c>
      <c r="C102" s="11" t="n">
        <v>1824</v>
      </c>
      <c r="D102" s="11" t="n">
        <v>14670</v>
      </c>
      <c r="E102" s="12" t="n">
        <f aca="false">SUM([1]Cічень!E102+[1]Лютий!E102)</f>
        <v>20341.24</v>
      </c>
      <c r="F102" s="12" t="n">
        <f aca="false">SUM([1]Cічень!F102+[1]Лютий!F102)</f>
        <v>105.66</v>
      </c>
      <c r="G102" s="12" t="n">
        <f aca="false">SUM([1]Cічень!G102+[1]Лютий!G102)</f>
        <v>0</v>
      </c>
      <c r="H102" s="12" t="n">
        <f aca="false">SUM([1]Cічень!H102+[1]Лютий!H102)</f>
        <v>563.59</v>
      </c>
      <c r="I102" s="12" t="n">
        <f aca="false">SUM([1]Cічень!I102+[1]Лютий!I102)</f>
        <v>166.17</v>
      </c>
      <c r="J102" s="13" t="n">
        <f aca="false">K102/D102</f>
        <v>9.76304158145876</v>
      </c>
      <c r="K102" s="14" t="n">
        <f aca="false">L102+M102+E102</f>
        <v>143223.82</v>
      </c>
      <c r="L102" s="14" t="n">
        <f aca="false">F102*1163</f>
        <v>122882.58</v>
      </c>
      <c r="M102" s="14" t="n">
        <f aca="false">G102*9.5</f>
        <v>0</v>
      </c>
    </row>
    <row r="103" customFormat="false" ht="25.5" hidden="false" customHeight="false" outlineLevel="0" collapsed="false">
      <c r="A103" s="9" t="n">
        <v>41</v>
      </c>
      <c r="B103" s="10" t="s">
        <v>109</v>
      </c>
      <c r="C103" s="11" t="n">
        <v>101</v>
      </c>
      <c r="D103" s="11" t="n">
        <v>763</v>
      </c>
      <c r="E103" s="12" t="n">
        <f aca="false">SUM([1]Cічень!E103+[1]Лютий!E103)</f>
        <v>4914.14</v>
      </c>
      <c r="F103" s="12" t="n">
        <f aca="false">SUM([1]Cічень!F103+[1]Лютий!F103)</f>
        <v>0</v>
      </c>
      <c r="G103" s="12" t="n">
        <f aca="false">SUM([1]Cічень!G103+[1]Лютий!G103)</f>
        <v>0</v>
      </c>
      <c r="H103" s="12" t="n">
        <f aca="false">SUM([1]Cічень!H103+[1]Лютий!H103)</f>
        <v>0</v>
      </c>
      <c r="I103" s="12" t="n">
        <f aca="false">SUM([1]Cічень!I103+[1]Лютий!I103)</f>
        <v>0</v>
      </c>
      <c r="J103" s="13" t="n">
        <f aca="false">K103/D103</f>
        <v>6.4405504587156</v>
      </c>
      <c r="K103" s="14" t="n">
        <f aca="false">L103+M103+E103</f>
        <v>4914.14</v>
      </c>
      <c r="L103" s="14" t="n">
        <f aca="false">F103*1163</f>
        <v>0</v>
      </c>
      <c r="M103" s="14" t="n">
        <f aca="false">G103*9.5</f>
        <v>0</v>
      </c>
    </row>
    <row r="104" customFormat="false" ht="25.5" hidden="false" customHeight="false" outlineLevel="0" collapsed="false">
      <c r="A104" s="9" t="n">
        <v>42</v>
      </c>
      <c r="B104" s="10" t="s">
        <v>110</v>
      </c>
      <c r="C104" s="11" t="n">
        <v>57</v>
      </c>
      <c r="D104" s="11" t="n">
        <v>626</v>
      </c>
      <c r="E104" s="12" t="n">
        <f aca="false">SUM([1]Cічень!E104+[1]Лютий!E104)</f>
        <v>3066.54</v>
      </c>
      <c r="F104" s="12" t="n">
        <f aca="false">SUM([1]Cічень!F104+[1]Лютий!F104)</f>
        <v>0</v>
      </c>
      <c r="G104" s="12" t="n">
        <f aca="false">SUM([1]Cічень!G104+[1]Лютий!G104)</f>
        <v>0</v>
      </c>
      <c r="H104" s="12" t="n">
        <f aca="false">SUM([1]Cічень!H104+[1]Лютий!H104)</f>
        <v>40.17</v>
      </c>
      <c r="I104" s="12" t="n">
        <f aca="false">SUM([1]Cічень!I104+[1]Лютий!I104)</f>
        <v>0</v>
      </c>
      <c r="J104" s="13" t="n">
        <f aca="false">K104/D104</f>
        <v>4.89862619808307</v>
      </c>
      <c r="K104" s="14" t="n">
        <f aca="false">L104+M104+E104</f>
        <v>3066.54</v>
      </c>
      <c r="L104" s="14" t="n">
        <f aca="false">F104*1163</f>
        <v>0</v>
      </c>
      <c r="M104" s="14" t="n">
        <f aca="false">G104*9.5</f>
        <v>0</v>
      </c>
    </row>
    <row r="105" customFormat="false" ht="25.5" hidden="false" customHeight="false" outlineLevel="0" collapsed="false">
      <c r="A105" s="9" t="n">
        <v>43</v>
      </c>
      <c r="B105" s="10" t="s">
        <v>111</v>
      </c>
      <c r="C105" s="11" t="n">
        <v>163</v>
      </c>
      <c r="D105" s="11" t="n">
        <v>1947.3</v>
      </c>
      <c r="E105" s="12" t="n">
        <f aca="false">SUM([1]Cічень!E105+[1]Лютий!E105)</f>
        <v>6854.2</v>
      </c>
      <c r="F105" s="12" t="n">
        <f aca="false">SUM([1]Cічень!F105+[1]Лютий!F105)</f>
        <v>0</v>
      </c>
      <c r="G105" s="12" t="n">
        <f aca="false">SUM([1]Cічень!G105+[1]Лютий!G105)</f>
        <v>0</v>
      </c>
      <c r="H105" s="12" t="n">
        <f aca="false">SUM([1]Cічень!H105+[1]Лютий!H105)</f>
        <v>26.09</v>
      </c>
      <c r="I105" s="12" t="n">
        <f aca="false">SUM([1]Cічень!I105+[1]Лютий!I105)</f>
        <v>0</v>
      </c>
      <c r="J105" s="13" t="n">
        <f aca="false">K105/D105</f>
        <v>3.51984799465927</v>
      </c>
      <c r="K105" s="14" t="n">
        <f aca="false">L105+M105+E105</f>
        <v>6854.2</v>
      </c>
      <c r="L105" s="14" t="n">
        <f aca="false">F105*1193</f>
        <v>0</v>
      </c>
      <c r="M105" s="14" t="n">
        <f aca="false">G105*9.5</f>
        <v>0</v>
      </c>
    </row>
    <row r="106" customFormat="false" ht="25.5" hidden="false" customHeight="false" outlineLevel="0" collapsed="false">
      <c r="A106" s="9" t="n">
        <v>44</v>
      </c>
      <c r="B106" s="24" t="s">
        <v>112</v>
      </c>
      <c r="C106" s="11" t="n">
        <v>26</v>
      </c>
      <c r="D106" s="11" t="n">
        <v>154</v>
      </c>
      <c r="E106" s="12" t="n">
        <f aca="false">SUM([1]Cічень!E107+[1]Лютий!E107)</f>
        <v>153.61</v>
      </c>
      <c r="F106" s="12" t="n">
        <f aca="false">SUM([1]Cічень!F107+[1]Лютий!F107)</f>
        <v>0</v>
      </c>
      <c r="G106" s="12" t="n">
        <f aca="false">SUM([1]Cічень!G107+[1]Лютий!G107)</f>
        <v>0</v>
      </c>
      <c r="H106" s="12" t="n">
        <f aca="false">SUM([1]Cічень!H107+[1]Лютий!H107)</f>
        <v>0</v>
      </c>
      <c r="I106" s="12" t="n">
        <f aca="false">SUM([1]Cічень!I107+[1]Лютий!I107)</f>
        <v>0</v>
      </c>
      <c r="J106" s="13" t="n">
        <f aca="false">K106/D106</f>
        <v>0.997467532467533</v>
      </c>
      <c r="K106" s="14" t="n">
        <f aca="false">L106+M106+E106</f>
        <v>153.61</v>
      </c>
      <c r="L106" s="14" t="n">
        <f aca="false">F106*1163</f>
        <v>0</v>
      </c>
      <c r="M106" s="14" t="n">
        <f aca="false">G106*9.5</f>
        <v>0</v>
      </c>
    </row>
    <row r="107" customFormat="false" ht="25.5" hidden="false" customHeight="false" outlineLevel="0" collapsed="false">
      <c r="A107" s="9" t="n">
        <v>45</v>
      </c>
      <c r="B107" s="10" t="s">
        <v>113</v>
      </c>
      <c r="C107" s="11" t="n">
        <v>310</v>
      </c>
      <c r="D107" s="11" t="n">
        <v>1443</v>
      </c>
      <c r="E107" s="12" t="n">
        <f aca="false">SUM([1]Cічень!E106+[1]Лютий!E106)</f>
        <v>532.61</v>
      </c>
      <c r="F107" s="12" t="n">
        <f aca="false">SUM([1]Cічень!F106+[1]Лютий!F106)</f>
        <v>0</v>
      </c>
      <c r="G107" s="12" t="n">
        <f aca="false">SUM([1]Cічень!G106+[1]Лютий!G106)</f>
        <v>0</v>
      </c>
      <c r="H107" s="12" t="n">
        <f aca="false">SUM([1]Cічень!H106+[1]Лютий!H106)</f>
        <v>0</v>
      </c>
      <c r="I107" s="12" t="n">
        <f aca="false">SUM([1]Cічень!I106+[1]Лютий!I106)</f>
        <v>0</v>
      </c>
      <c r="J107" s="13" t="n">
        <f aca="false">K107/D107</f>
        <v>0.369099099099099</v>
      </c>
      <c r="K107" s="14" t="n">
        <f aca="false">L107+M107+E107</f>
        <v>532.61</v>
      </c>
      <c r="L107" s="14" t="n">
        <f aca="false">F107*1163</f>
        <v>0</v>
      </c>
      <c r="M107" s="14" t="n">
        <f aca="false">G107*9.5</f>
        <v>0</v>
      </c>
    </row>
    <row r="108" customFormat="false" ht="15" hidden="false" customHeight="false" outlineLevel="0" collapsed="false">
      <c r="A108" s="22"/>
      <c r="B108" s="17" t="s">
        <v>66</v>
      </c>
      <c r="C108" s="18" t="n">
        <f aca="false">SUM(C63:C107)</f>
        <v>37813</v>
      </c>
      <c r="D108" s="18" t="n">
        <f aca="false">SUM(D63:D107)</f>
        <v>212648.49</v>
      </c>
      <c r="E108" s="18" t="n">
        <f aca="false">SUM(E63:E107)</f>
        <v>423981.96</v>
      </c>
      <c r="F108" s="18" t="n">
        <f aca="false">SUM(F63:F107)</f>
        <v>4600.33</v>
      </c>
      <c r="G108" s="18" t="n">
        <f aca="false">SUM(G63:G107)</f>
        <v>39345.45</v>
      </c>
      <c r="H108" s="18" t="n">
        <f aca="false">SUM(H63:H107)</f>
        <v>6735.44</v>
      </c>
      <c r="I108" s="18" t="n">
        <f aca="false">SUM(I63:I107)</f>
        <v>761.64</v>
      </c>
      <c r="J108" s="20"/>
      <c r="K108" s="21"/>
      <c r="L108" s="21"/>
      <c r="M108" s="21"/>
    </row>
    <row r="109" customFormat="false" ht="15" hidden="false" customHeight="false" outlineLevel="0" collapsed="false">
      <c r="A109" s="22"/>
      <c r="B109" s="17" t="s">
        <v>67</v>
      </c>
      <c r="C109" s="18"/>
      <c r="D109" s="18"/>
      <c r="E109" s="18"/>
      <c r="F109" s="18"/>
      <c r="G109" s="18"/>
      <c r="H109" s="18"/>
      <c r="I109" s="18"/>
      <c r="J109" s="25" t="n">
        <f aca="false">SUM(J63:J107)/45</f>
        <v>33.3900399836144</v>
      </c>
      <c r="K109" s="21"/>
      <c r="L109" s="21"/>
      <c r="M109" s="21"/>
    </row>
    <row r="110" customFormat="false" ht="15" hidden="false" customHeight="false" outlineLevel="0" collapsed="false">
      <c r="A110" s="22"/>
      <c r="B110" s="22" t="s">
        <v>114</v>
      </c>
      <c r="C110" s="22"/>
      <c r="D110" s="22"/>
      <c r="E110" s="18" t="n">
        <f aca="false">E56+E108</f>
        <v>781629.42</v>
      </c>
      <c r="F110" s="18" t="n">
        <f aca="false">F56+F108</f>
        <v>7174.86</v>
      </c>
      <c r="G110" s="18" t="n">
        <f aca="false">G56+G108</f>
        <v>54370.16</v>
      </c>
      <c r="H110" s="19" t="n">
        <f aca="false">H56+H108</f>
        <v>15618.09</v>
      </c>
      <c r="I110" s="18" t="n">
        <f aca="false">I56+I108</f>
        <v>4767.79</v>
      </c>
      <c r="J110" s="22"/>
      <c r="K110" s="22"/>
      <c r="L110" s="22"/>
      <c r="M110" s="22"/>
    </row>
    <row r="111" customFormat="false" ht="15" hidden="false" customHeight="false" outlineLevel="0" collapsed="false">
      <c r="A111" s="26"/>
      <c r="B111" s="27"/>
      <c r="C111" s="28"/>
      <c r="D111" s="28"/>
      <c r="E111" s="28"/>
      <c r="F111" s="28"/>
      <c r="G111" s="28"/>
      <c r="H111" s="28"/>
      <c r="I111" s="28"/>
      <c r="J111" s="29"/>
      <c r="K111" s="30"/>
      <c r="L111" s="31"/>
      <c r="M111" s="31"/>
    </row>
    <row r="112" customFormat="false" ht="15" hidden="false" customHeight="false" outlineLevel="0" collapsed="false">
      <c r="A112" s="4"/>
      <c r="B112" s="4"/>
      <c r="C112" s="4"/>
      <c r="D112" s="4"/>
      <c r="E112" s="5"/>
      <c r="F112" s="5"/>
      <c r="G112" s="5"/>
      <c r="H112" s="5"/>
      <c r="I112" s="5"/>
      <c r="J112" s="5"/>
      <c r="K112" s="4"/>
      <c r="L112" s="4"/>
      <c r="M112" s="4"/>
    </row>
    <row r="113" customFormat="false" ht="15" hidden="false" customHeight="true" outlineLevel="0" collapsed="false">
      <c r="A113" s="6" t="s">
        <v>1</v>
      </c>
      <c r="B113" s="7" t="s">
        <v>2</v>
      </c>
      <c r="C113" s="7" t="s">
        <v>3</v>
      </c>
      <c r="D113" s="7" t="s">
        <v>4</v>
      </c>
      <c r="E113" s="7" t="s">
        <v>5</v>
      </c>
      <c r="F113" s="7"/>
      <c r="G113" s="7"/>
      <c r="H113" s="7"/>
      <c r="I113" s="7"/>
      <c r="J113" s="7" t="s">
        <v>6</v>
      </c>
      <c r="K113" s="7" t="s">
        <v>7</v>
      </c>
      <c r="L113" s="7"/>
      <c r="M113" s="7"/>
    </row>
    <row r="114" customFormat="false" ht="51" hidden="false" customHeight="false" outlineLevel="0" collapsed="false">
      <c r="A114" s="6"/>
      <c r="B114" s="7"/>
      <c r="C114" s="7"/>
      <c r="D114" s="7"/>
      <c r="E114" s="7" t="s">
        <v>8</v>
      </c>
      <c r="F114" s="7" t="s">
        <v>9</v>
      </c>
      <c r="G114" s="7" t="s">
        <v>10</v>
      </c>
      <c r="H114" s="7" t="s">
        <v>11</v>
      </c>
      <c r="I114" s="7" t="s">
        <v>12</v>
      </c>
      <c r="J114" s="7"/>
      <c r="K114" s="7" t="s">
        <v>13</v>
      </c>
      <c r="L114" s="7" t="s">
        <v>14</v>
      </c>
      <c r="M114" s="7" t="s">
        <v>15</v>
      </c>
    </row>
    <row r="115" customFormat="false" ht="15" hidden="false" customHeight="false" outlineLevel="0" collapsed="false">
      <c r="A115" s="32" t="s">
        <v>115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customFormat="false" ht="38.25" hidden="false" customHeight="false" outlineLevel="0" collapsed="false">
      <c r="A116" s="33" t="n">
        <v>1</v>
      </c>
      <c r="B116" s="10" t="s">
        <v>116</v>
      </c>
      <c r="C116" s="34" t="n">
        <v>14</v>
      </c>
      <c r="D116" s="35" t="n">
        <v>31</v>
      </c>
      <c r="E116" s="36" t="n">
        <f aca="false">SUM([1]Cічень!E121+[1]Лютий!E121)</f>
        <v>76.87</v>
      </c>
      <c r="F116" s="36" t="n">
        <f aca="false">SUM([1]Cічень!F121+[1]Лютий!F121)</f>
        <v>0</v>
      </c>
      <c r="G116" s="36" t="n">
        <f aca="false">SUM([1]Cічень!G121+[1]Лютий!G121)</f>
        <v>909.24</v>
      </c>
      <c r="H116" s="36" t="n">
        <f aca="false">SUM([1]Cічень!H121+[1]Лютий!H121)</f>
        <v>0</v>
      </c>
      <c r="I116" s="36" t="n">
        <f aca="false">SUM([1]Cічень!I121+[1]Лютий!I121)</f>
        <v>0</v>
      </c>
      <c r="J116" s="37" t="n">
        <f aca="false">K116/D116</f>
        <v>281.117741935484</v>
      </c>
      <c r="K116" s="38" t="n">
        <f aca="false">L116+M116+E116</f>
        <v>8714.65</v>
      </c>
      <c r="L116" s="38" t="n">
        <f aca="false">F116*1163</f>
        <v>0</v>
      </c>
      <c r="M116" s="38" t="n">
        <f aca="false">G116*9.5</f>
        <v>8637.78</v>
      </c>
    </row>
    <row r="117" customFormat="false" ht="25.5" hidden="false" customHeight="false" outlineLevel="0" collapsed="false">
      <c r="A117" s="33" t="n">
        <v>2</v>
      </c>
      <c r="B117" s="10" t="s">
        <v>117</v>
      </c>
      <c r="C117" s="34" t="n">
        <v>20</v>
      </c>
      <c r="D117" s="35" t="n">
        <v>91.3</v>
      </c>
      <c r="E117" s="36" t="n">
        <f aca="false">SUM([1]Cічень!E122+[1]Лютий!E122)</f>
        <v>541.34</v>
      </c>
      <c r="F117" s="36" t="n">
        <f aca="false">SUM([1]Cічень!F122+[1]Лютий!F122)</f>
        <v>0</v>
      </c>
      <c r="G117" s="36" t="n">
        <f aca="false">SUM([1]Cічень!G122+[1]Лютий!G122)</f>
        <v>738.55</v>
      </c>
      <c r="H117" s="36" t="n">
        <f aca="false">SUM([1]Cічень!H122+[1]Лютий!H122)</f>
        <v>0</v>
      </c>
      <c r="I117" s="36" t="n">
        <f aca="false">SUM([1]Cічень!I122+[1]Лютий!I122)</f>
        <v>0</v>
      </c>
      <c r="J117" s="39" t="n">
        <f aca="false">K117/D117</f>
        <v>82.7772727272727</v>
      </c>
      <c r="K117" s="38" t="n">
        <f aca="false">L117+M117+E117</f>
        <v>7557.565</v>
      </c>
      <c r="L117" s="38" t="n">
        <f aca="false">F117*1163</f>
        <v>0</v>
      </c>
      <c r="M117" s="38" t="n">
        <f aca="false">G117*9.5</f>
        <v>7016.225</v>
      </c>
    </row>
    <row r="118" customFormat="false" ht="25.5" hidden="false" customHeight="false" outlineLevel="0" collapsed="false">
      <c r="A118" s="33" t="n">
        <v>3</v>
      </c>
      <c r="B118" s="10" t="s">
        <v>118</v>
      </c>
      <c r="C118" s="34" t="n">
        <v>700</v>
      </c>
      <c r="D118" s="35" t="n">
        <v>679</v>
      </c>
      <c r="E118" s="36" t="n">
        <f aca="false">SUM([1]Cічень!E124+[1]Лютий!E124)</f>
        <v>4241.21</v>
      </c>
      <c r="F118" s="36" t="n">
        <f aca="false">SUM([1]Cічень!F124+[1]Лютий!F124)</f>
        <v>0</v>
      </c>
      <c r="G118" s="36" t="n">
        <f aca="false">SUM([1]Cічень!G124+[1]Лютий!G124)</f>
        <v>4699.46</v>
      </c>
      <c r="H118" s="36" t="n">
        <f aca="false">SUM([1]Cічень!H124+[1]Лютий!H124)</f>
        <v>0</v>
      </c>
      <c r="I118" s="36" t="n">
        <f aca="false">SUM([1]Cічень!I124+[1]Лютий!I124)</f>
        <v>0</v>
      </c>
      <c r="J118" s="39" t="n">
        <f aca="false">K118/D118</f>
        <v>71.9971723122239</v>
      </c>
      <c r="K118" s="38" t="n">
        <f aca="false">L118+M118+E118</f>
        <v>48886.08</v>
      </c>
      <c r="L118" s="38" t="n">
        <f aca="false">F118*1163</f>
        <v>0</v>
      </c>
      <c r="M118" s="38" t="n">
        <f aca="false">G118*9.5</f>
        <v>44644.87</v>
      </c>
    </row>
    <row r="119" customFormat="false" ht="51" hidden="false" customHeight="false" outlineLevel="0" collapsed="false">
      <c r="A119" s="33" t="n">
        <v>4</v>
      </c>
      <c r="B119" s="10" t="s">
        <v>119</v>
      </c>
      <c r="C119" s="40"/>
      <c r="D119" s="34" t="n">
        <v>537.4</v>
      </c>
      <c r="E119" s="36" t="n">
        <f aca="false">SUM([1]Cічень!E123+[1]Лютий!E123)</f>
        <v>2505.01</v>
      </c>
      <c r="F119" s="36" t="n">
        <f aca="false">SUM([1]Cічень!F123+[1]Лютий!F123)</f>
        <v>24.74</v>
      </c>
      <c r="G119" s="36" t="n">
        <f aca="false">SUM([1]Cічень!G123+[1]Лютий!G123)</f>
        <v>0</v>
      </c>
      <c r="H119" s="36" t="n">
        <f aca="false">SUM([1]Cічень!H123+[1]Лютий!H123)</f>
        <v>58.7</v>
      </c>
      <c r="I119" s="36" t="n">
        <f aca="false">SUM([1]Cічень!I123+[1]Лютий!I123)</f>
        <v>0</v>
      </c>
      <c r="J119" s="39" t="n">
        <f aca="false">K119/D119</f>
        <v>58.2017677707481</v>
      </c>
      <c r="K119" s="38" t="n">
        <f aca="false">L119+M119+E119</f>
        <v>31277.63</v>
      </c>
      <c r="L119" s="38" t="n">
        <f aca="false">F119*1163</f>
        <v>28772.62</v>
      </c>
      <c r="M119" s="38" t="n">
        <f aca="false">G119*9.5</f>
        <v>0</v>
      </c>
    </row>
    <row r="120" customFormat="false" ht="51" hidden="false" customHeight="false" outlineLevel="0" collapsed="false">
      <c r="A120" s="33" t="n">
        <v>5</v>
      </c>
      <c r="B120" s="10" t="s">
        <v>120</v>
      </c>
      <c r="C120" s="34" t="n">
        <v>49</v>
      </c>
      <c r="D120" s="35" t="n">
        <v>675.6</v>
      </c>
      <c r="E120" s="36" t="n">
        <f aca="false">SUM([1]Cічень!E127+[1]Лютий!E127)</f>
        <v>10422.26</v>
      </c>
      <c r="F120" s="36" t="n">
        <f aca="false">SUM([1]Cічень!F127+[1]Лютий!F127)</f>
        <v>0</v>
      </c>
      <c r="G120" s="36" t="n">
        <f aca="false">SUM([1]Cічень!G127+[1]Лютий!G127)</f>
        <v>2620.51</v>
      </c>
      <c r="H120" s="36" t="n">
        <f aca="false">SUM([1]Cічень!H127+[1]Лютий!H127)</f>
        <v>88.86</v>
      </c>
      <c r="I120" s="36" t="n">
        <f aca="false">SUM([1]Cічень!I127+[1]Лютий!I127)</f>
        <v>0</v>
      </c>
      <c r="J120" s="39" t="n">
        <f aca="false">K120/D120</f>
        <v>52.2751702190645</v>
      </c>
      <c r="K120" s="38" t="n">
        <f aca="false">L120+M120+E120</f>
        <v>35317.105</v>
      </c>
      <c r="L120" s="38" t="n">
        <f aca="false">F120*1163</f>
        <v>0</v>
      </c>
      <c r="M120" s="38" t="n">
        <f aca="false">G120*9.5</f>
        <v>24894.845</v>
      </c>
    </row>
    <row r="121" customFormat="false" ht="51" hidden="false" customHeight="false" outlineLevel="0" collapsed="false">
      <c r="A121" s="33" t="n">
        <v>6</v>
      </c>
      <c r="B121" s="10" t="s">
        <v>121</v>
      </c>
      <c r="C121" s="34" t="n">
        <v>200</v>
      </c>
      <c r="D121" s="35" t="n">
        <v>1185.9</v>
      </c>
      <c r="E121" s="36" t="n">
        <f aca="false">SUM([1]Cічень!E128+[1]Лютий!E128)</f>
        <v>5209.42</v>
      </c>
      <c r="F121" s="36" t="n">
        <f aca="false">SUM([1]Cічень!F128+[1]Лютий!F128)</f>
        <v>0</v>
      </c>
      <c r="G121" s="36" t="n">
        <f aca="false">SUM([1]Cічень!G128+[1]Лютий!G128)</f>
        <v>5914.92</v>
      </c>
      <c r="H121" s="36" t="n">
        <f aca="false">SUM([1]Cічень!H128+[1]Лютий!H128)</f>
        <v>100.57</v>
      </c>
      <c r="I121" s="36" t="n">
        <f aca="false">SUM([1]Cічень!I128+[1]Лютий!I128)</f>
        <v>0</v>
      </c>
      <c r="J121" s="39" t="n">
        <f aca="false">K121/D121</f>
        <v>51.7760013491863</v>
      </c>
      <c r="K121" s="38" t="n">
        <f aca="false">L121+M121+E121</f>
        <v>61401.16</v>
      </c>
      <c r="L121" s="38" t="n">
        <f aca="false">F121*1163</f>
        <v>0</v>
      </c>
      <c r="M121" s="38" t="n">
        <f aca="false">G121*9.5</f>
        <v>56191.74</v>
      </c>
    </row>
    <row r="122" customFormat="false" ht="51" hidden="false" customHeight="false" outlineLevel="0" collapsed="false">
      <c r="A122" s="33" t="n">
        <v>7</v>
      </c>
      <c r="B122" s="10" t="s">
        <v>122</v>
      </c>
      <c r="C122" s="34" t="n">
        <v>100</v>
      </c>
      <c r="D122" s="34" t="n">
        <v>2559.4</v>
      </c>
      <c r="E122" s="36" t="n">
        <f aca="false">SUM([1]Cічень!E125+[1]Лютий!E125)</f>
        <v>21475.71</v>
      </c>
      <c r="F122" s="36" t="n">
        <f aca="false">SUM([1]Cічень!F125+[1]Лютий!F125)</f>
        <v>88.98</v>
      </c>
      <c r="G122" s="36" t="n">
        <f aca="false">SUM([1]Cічень!G125+[1]Лютий!G125)</f>
        <v>0</v>
      </c>
      <c r="H122" s="36" t="n">
        <f aca="false">SUM([1]Cічень!H125+[1]Лютий!H125)</f>
        <v>241.05</v>
      </c>
      <c r="I122" s="36" t="n">
        <f aca="false">SUM([1]Cічень!I125+[1]Лютий!I125)</f>
        <v>0</v>
      </c>
      <c r="J122" s="39" t="n">
        <f aca="false">K122/D122</f>
        <v>48.823728217551</v>
      </c>
      <c r="K122" s="38" t="n">
        <f aca="false">L122+M122+E122</f>
        <v>124959.45</v>
      </c>
      <c r="L122" s="38" t="n">
        <f aca="false">F122*1163</f>
        <v>103483.74</v>
      </c>
      <c r="M122" s="38" t="n">
        <f aca="false">G122*9.5</f>
        <v>0</v>
      </c>
    </row>
    <row r="123" customFormat="false" ht="25.5" hidden="false" customHeight="false" outlineLevel="0" collapsed="false">
      <c r="A123" s="33" t="n">
        <v>8</v>
      </c>
      <c r="B123" s="10" t="s">
        <v>123</v>
      </c>
      <c r="C123" s="34" t="n">
        <v>60</v>
      </c>
      <c r="D123" s="35" t="n">
        <v>938</v>
      </c>
      <c r="E123" s="36" t="n">
        <f aca="false">SUM([1]Cічень!E129+[1]Лютий!E129)</f>
        <v>4715.08</v>
      </c>
      <c r="F123" s="36" t="n">
        <f aca="false">SUM([1]Cічень!F129+[1]Лютий!F129)</f>
        <v>0</v>
      </c>
      <c r="G123" s="36" t="n">
        <f aca="false">SUM([1]Cічень!G129+[1]Лютий!G129)</f>
        <v>4321.09</v>
      </c>
      <c r="H123" s="36" t="n">
        <f aca="false">SUM([1]Cічень!H129+[1]Лютий!H129)</f>
        <v>62.3</v>
      </c>
      <c r="I123" s="36" t="n">
        <f aca="false">SUM([1]Cічень!I129+[1]Лютий!I129)</f>
        <v>0</v>
      </c>
      <c r="J123" s="39" t="n">
        <f aca="false">K123/D123</f>
        <v>48.7904424307036</v>
      </c>
      <c r="K123" s="38" t="n">
        <f aca="false">L123+M123+E123</f>
        <v>45765.435</v>
      </c>
      <c r="L123" s="38" t="n">
        <f aca="false">F123*1163</f>
        <v>0</v>
      </c>
      <c r="M123" s="38" t="n">
        <f aca="false">G123*9.5</f>
        <v>41050.355</v>
      </c>
    </row>
    <row r="124" customFormat="false" ht="25.5" hidden="false" customHeight="false" outlineLevel="0" collapsed="false">
      <c r="A124" s="33" t="n">
        <v>9</v>
      </c>
      <c r="B124" s="10" t="s">
        <v>124</v>
      </c>
      <c r="C124" s="34" t="n">
        <v>20</v>
      </c>
      <c r="D124" s="35" t="n">
        <v>552</v>
      </c>
      <c r="E124" s="36" t="n">
        <f aca="false">SUM([1]Cічень!E130+[1]Лютий!E130)</f>
        <v>1108.81</v>
      </c>
      <c r="F124" s="36" t="n">
        <f aca="false">SUM([1]Cічень!F130+[1]Лютий!F130)</f>
        <v>0</v>
      </c>
      <c r="G124" s="36" t="n">
        <f aca="false">SUM([1]Cічень!G130+[1]Лютий!G130)</f>
        <v>2655.77</v>
      </c>
      <c r="H124" s="36" t="n">
        <f aca="false">SUM([1]Cічень!H130+[1]Лютий!H130)</f>
        <v>0</v>
      </c>
      <c r="I124" s="36" t="n">
        <f aca="false">SUM([1]Cічень!I130+[1]Лютий!I130)</f>
        <v>0</v>
      </c>
      <c r="J124" s="39" t="n">
        <f aca="false">K124/D124</f>
        <v>47.7149003623188</v>
      </c>
      <c r="K124" s="38" t="n">
        <f aca="false">L124+M124+E124</f>
        <v>26338.625</v>
      </c>
      <c r="L124" s="38" t="n">
        <f aca="false">F124*1163</f>
        <v>0</v>
      </c>
      <c r="M124" s="38" t="n">
        <f aca="false">G124*9.5</f>
        <v>25229.815</v>
      </c>
    </row>
    <row r="125" customFormat="false" ht="25.5" hidden="false" customHeight="false" outlineLevel="0" collapsed="false">
      <c r="A125" s="33" t="n">
        <v>10</v>
      </c>
      <c r="B125" s="10" t="s">
        <v>125</v>
      </c>
      <c r="C125" s="34" t="n">
        <v>30</v>
      </c>
      <c r="D125" s="35" t="n">
        <v>137.5</v>
      </c>
      <c r="E125" s="36" t="n">
        <f aca="false">SUM([1]Cічень!E126+[1]Лютий!E126)</f>
        <v>740.64</v>
      </c>
      <c r="F125" s="36" t="n">
        <f aca="false">SUM([1]Cічень!F126+[1]Лютий!F126)</f>
        <v>0</v>
      </c>
      <c r="G125" s="36" t="n">
        <f aca="false">SUM([1]Cічень!G126+[1]Лютий!G126)</f>
        <v>596.61</v>
      </c>
      <c r="H125" s="36" t="n">
        <f aca="false">SUM([1]Cічень!H126+[1]Лютий!H126)</f>
        <v>0</v>
      </c>
      <c r="I125" s="36" t="n">
        <f aca="false">SUM([1]Cічень!I126+[1]Лютий!I126)</f>
        <v>0</v>
      </c>
      <c r="J125" s="39" t="n">
        <f aca="false">K125/D125</f>
        <v>46.6068</v>
      </c>
      <c r="K125" s="38" t="n">
        <f aca="false">L125+M125+E125</f>
        <v>6408.435</v>
      </c>
      <c r="L125" s="38" t="n">
        <f aca="false">F125*1163</f>
        <v>0</v>
      </c>
      <c r="M125" s="38" t="n">
        <f aca="false">G125*9.5</f>
        <v>5667.795</v>
      </c>
    </row>
    <row r="126" customFormat="false" ht="38.25" hidden="false" customHeight="false" outlineLevel="0" collapsed="false">
      <c r="A126" s="33" t="n">
        <v>11</v>
      </c>
      <c r="B126" s="10" t="s">
        <v>126</v>
      </c>
      <c r="C126" s="34" t="n">
        <v>158</v>
      </c>
      <c r="D126" s="35" t="n">
        <v>1599.27</v>
      </c>
      <c r="E126" s="36" t="n">
        <f aca="false">SUM([1]Cічень!E131+[1]Лютий!E131)</f>
        <v>14638.78</v>
      </c>
      <c r="F126" s="36" t="n">
        <f aca="false">SUM([1]Cічень!F131+[1]Лютий!F131)</f>
        <v>42.42</v>
      </c>
      <c r="G126" s="36" t="n">
        <f aca="false">SUM([1]Cічень!G131+[1]Лютий!G131)</f>
        <v>0</v>
      </c>
      <c r="H126" s="36" t="n">
        <f aca="false">SUM([1]Cічень!H131+[1]Лютий!H131)</f>
        <v>98.1</v>
      </c>
      <c r="I126" s="36" t="n">
        <f aca="false">SUM([1]Cічень!I131+[1]Лютий!I131)</f>
        <v>0</v>
      </c>
      <c r="J126" s="39" t="n">
        <f aca="false">K126/D126</f>
        <v>40.0015256960988</v>
      </c>
      <c r="K126" s="38" t="n">
        <f aca="false">L126+M126+E126</f>
        <v>63973.24</v>
      </c>
      <c r="L126" s="38" t="n">
        <f aca="false">F126*1163</f>
        <v>49334.46</v>
      </c>
      <c r="M126" s="38" t="n">
        <f aca="false">G126*9.5</f>
        <v>0</v>
      </c>
    </row>
    <row r="127" customFormat="false" ht="38.25" hidden="false" customHeight="false" outlineLevel="0" collapsed="false">
      <c r="A127" s="33" t="n">
        <v>12</v>
      </c>
      <c r="B127" s="10" t="s">
        <v>127</v>
      </c>
      <c r="C127" s="34"/>
      <c r="D127" s="35" t="n">
        <v>127.8</v>
      </c>
      <c r="E127" s="36" t="n">
        <f aca="false">SUM([1]Cічень!E133+[1]Лютий!E133)</f>
        <v>1009.51</v>
      </c>
      <c r="F127" s="36" t="n">
        <f aca="false">SUM([1]Cічень!F133+[1]Лютий!F133)</f>
        <v>2.75</v>
      </c>
      <c r="G127" s="36" t="n">
        <f aca="false">SUM([1]Cічень!G133+[1]Лютий!G133)</f>
        <v>0</v>
      </c>
      <c r="H127" s="36" t="n">
        <f aca="false">SUM([1]Cічень!H133+[1]Лютий!H133)</f>
        <v>8.64</v>
      </c>
      <c r="I127" s="36" t="n">
        <f aca="false">SUM([1]Cічень!I133+[1]Лютий!I133)</f>
        <v>0</v>
      </c>
      <c r="J127" s="39" t="n">
        <f aca="false">K127/D127</f>
        <v>32.9245696400626</v>
      </c>
      <c r="K127" s="38" t="n">
        <f aca="false">L127+M127+E127</f>
        <v>4207.76</v>
      </c>
      <c r="L127" s="38" t="n">
        <f aca="false">F127*1163</f>
        <v>3198.25</v>
      </c>
      <c r="M127" s="38" t="n">
        <f aca="false">G127*9.5</f>
        <v>0</v>
      </c>
    </row>
    <row r="128" customFormat="false" ht="15" hidden="false" customHeight="false" outlineLevel="0" collapsed="false">
      <c r="A128" s="33" t="n">
        <v>13</v>
      </c>
      <c r="B128" s="10" t="s">
        <v>128</v>
      </c>
      <c r="C128" s="34" t="n">
        <v>1060</v>
      </c>
      <c r="D128" s="35" t="n">
        <v>1559.27</v>
      </c>
      <c r="E128" s="36" t="n">
        <f aca="false">SUM([1]Cічень!E132+[1]Лютий!E132)</f>
        <v>4320.31</v>
      </c>
      <c r="F128" s="36" t="n">
        <f aca="false">SUM([1]Cічень!F132+[1]Лютий!F132)</f>
        <v>0</v>
      </c>
      <c r="G128" s="36" t="n">
        <f aca="false">SUM([1]Cічень!G132+[1]Лютий!G132)</f>
        <v>3870.39</v>
      </c>
      <c r="H128" s="36" t="n">
        <f aca="false">SUM([1]Cічень!H132+[1]Лютий!H132)</f>
        <v>91.75</v>
      </c>
      <c r="I128" s="36" t="n">
        <f aca="false">SUM([1]Cічень!I132+[1]Лютий!I132)</f>
        <v>0</v>
      </c>
      <c r="J128" s="39" t="n">
        <f aca="false">K128/D128</f>
        <v>26.3514433035972</v>
      </c>
      <c r="K128" s="38" t="n">
        <f aca="false">L128+M128+E128</f>
        <v>41089.015</v>
      </c>
      <c r="L128" s="38" t="n">
        <f aca="false">F128*1163</f>
        <v>0</v>
      </c>
      <c r="M128" s="38" t="n">
        <f aca="false">G128*9.5</f>
        <v>36768.705</v>
      </c>
    </row>
    <row r="129" customFormat="false" ht="25.5" hidden="false" customHeight="false" outlineLevel="0" collapsed="false">
      <c r="A129" s="33" t="n">
        <v>14</v>
      </c>
      <c r="B129" s="24" t="s">
        <v>129</v>
      </c>
      <c r="C129" s="34"/>
      <c r="D129" s="35" t="n">
        <v>270.2</v>
      </c>
      <c r="E129" s="36" t="n">
        <f aca="false">SUM([1]Cічень!E138+[1]Лютий!E138)</f>
        <v>265.87</v>
      </c>
      <c r="F129" s="36" t="n">
        <f aca="false">SUM([1]Cічень!F138+[1]Лютий!F138)</f>
        <v>4.89</v>
      </c>
      <c r="G129" s="36" t="n">
        <f aca="false">SUM([1]Cічень!G138+[1]Лютий!G138)</f>
        <v>0</v>
      </c>
      <c r="H129" s="36" t="n">
        <f aca="false">SUM([1]Cічень!H138+[1]Лютий!H138)</f>
        <v>7</v>
      </c>
      <c r="I129" s="36" t="n">
        <f aca="false">SUM([1]Cічень!I138+[1]Лютий!I138)</f>
        <v>0</v>
      </c>
      <c r="J129" s="39" t="n">
        <f aca="false">K129/D129</f>
        <v>22.0316062176166</v>
      </c>
      <c r="K129" s="38" t="n">
        <f aca="false">L129+M129+E129</f>
        <v>5952.94</v>
      </c>
      <c r="L129" s="38" t="n">
        <f aca="false">F129*1163</f>
        <v>5687.07</v>
      </c>
      <c r="M129" s="38" t="n">
        <f aca="false">G129*9.5</f>
        <v>0</v>
      </c>
    </row>
    <row r="130" customFormat="false" ht="38.25" hidden="false" customHeight="false" outlineLevel="0" collapsed="false">
      <c r="A130" s="33" t="n">
        <v>15</v>
      </c>
      <c r="B130" s="10" t="s">
        <v>130</v>
      </c>
      <c r="C130" s="34"/>
      <c r="D130" s="35" t="n">
        <v>1166.8</v>
      </c>
      <c r="E130" s="36" t="n">
        <f aca="false">SUM([1]Cічень!E137+[1]Лютий!E137)</f>
        <v>23684.25</v>
      </c>
      <c r="F130" s="36" t="n">
        <f aca="false">SUM([1]Cічень!F137+[1]Лютий!F137)</f>
        <v>0</v>
      </c>
      <c r="G130" s="36" t="n">
        <f aca="false">SUM([1]Cічень!G137+[1]Лютий!G137)</f>
        <v>0</v>
      </c>
      <c r="H130" s="36" t="n">
        <f aca="false">SUM([1]Cічень!H137+[1]Лютий!H137)</f>
        <v>92.19</v>
      </c>
      <c r="I130" s="36" t="n">
        <f aca="false">SUM([1]Cічень!I137+[1]Лютий!I137)</f>
        <v>0</v>
      </c>
      <c r="J130" s="39" t="n">
        <f aca="false">K130/D130</f>
        <v>20.2984658896126</v>
      </c>
      <c r="K130" s="38" t="n">
        <f aca="false">L130+M130+E130</f>
        <v>23684.25</v>
      </c>
      <c r="L130" s="38" t="n">
        <f aca="false">F130*1163</f>
        <v>0</v>
      </c>
      <c r="M130" s="38" t="n">
        <f aca="false">G130*9.5</f>
        <v>0</v>
      </c>
    </row>
    <row r="131" customFormat="false" ht="25.5" hidden="false" customHeight="false" outlineLevel="0" collapsed="false">
      <c r="A131" s="33" t="n">
        <v>16</v>
      </c>
      <c r="B131" s="10" t="s">
        <v>131</v>
      </c>
      <c r="C131" s="41"/>
      <c r="D131" s="42" t="n">
        <v>606.3</v>
      </c>
      <c r="E131" s="36" t="n">
        <f aca="false">SUM([1]Cічень!E134+[1]Лютий!E134)</f>
        <v>9804.37</v>
      </c>
      <c r="F131" s="36" t="n">
        <f aca="false">SUM([1]Cічень!F134+[1]Лютий!F134)</f>
        <v>0</v>
      </c>
      <c r="G131" s="36" t="n">
        <f aca="false">SUM([1]Cічень!G134+[1]Лютий!G134)</f>
        <v>0</v>
      </c>
      <c r="H131" s="36" t="n">
        <f aca="false">SUM([1]Cічень!H134+[1]Лютий!H134)</f>
        <v>45.17</v>
      </c>
      <c r="I131" s="36" t="n">
        <f aca="false">SUM([1]Cічень!I134+[1]Лютий!I134)</f>
        <v>0</v>
      </c>
      <c r="J131" s="39" t="n">
        <f aca="false">K131/D131</f>
        <v>16.1708230249052</v>
      </c>
      <c r="K131" s="38" t="n">
        <f aca="false">L131+M131+E131</f>
        <v>9804.37</v>
      </c>
      <c r="L131" s="38" t="n">
        <f aca="false">F131*1163</f>
        <v>0</v>
      </c>
      <c r="M131" s="38" t="n">
        <f aca="false">G131*9.5</f>
        <v>0</v>
      </c>
    </row>
    <row r="132" customFormat="false" ht="38.25" hidden="false" customHeight="false" outlineLevel="0" collapsed="false">
      <c r="A132" s="33" t="n">
        <v>17</v>
      </c>
      <c r="B132" s="10" t="s">
        <v>132</v>
      </c>
      <c r="C132" s="34" t="n">
        <v>30</v>
      </c>
      <c r="D132" s="35" t="n">
        <v>350</v>
      </c>
      <c r="E132" s="36" t="n">
        <f aca="false">SUM([1]Cічень!E136+[1]Лютий!E136)</f>
        <v>879.57</v>
      </c>
      <c r="F132" s="36" t="n">
        <f aca="false">SUM([1]Cічень!F136+[1]Лютий!F136)</f>
        <v>0</v>
      </c>
      <c r="G132" s="36" t="n">
        <f aca="false">SUM([1]Cічень!G136+[1]Лютий!G136)</f>
        <v>112.01</v>
      </c>
      <c r="H132" s="36" t="n">
        <f aca="false">SUM([1]Cічень!H136+[1]Лютий!H136)</f>
        <v>0</v>
      </c>
      <c r="I132" s="36" t="n">
        <f aca="false">SUM([1]Cічень!I136+[1]Лютий!I136)</f>
        <v>0</v>
      </c>
      <c r="J132" s="39" t="n">
        <f aca="false">K132/D132</f>
        <v>5.55332857142857</v>
      </c>
      <c r="K132" s="38" t="n">
        <f aca="false">L132+M132+E132</f>
        <v>1943.665</v>
      </c>
      <c r="L132" s="38" t="n">
        <f aca="false">F132*1163</f>
        <v>0</v>
      </c>
      <c r="M132" s="38" t="n">
        <f aca="false">G132*9.5</f>
        <v>1064.095</v>
      </c>
    </row>
    <row r="133" customFormat="false" ht="25.5" hidden="false" customHeight="false" outlineLevel="0" collapsed="false">
      <c r="A133" s="33" t="n">
        <v>18</v>
      </c>
      <c r="B133" s="10" t="s">
        <v>133</v>
      </c>
      <c r="C133" s="34" t="n">
        <v>10</v>
      </c>
      <c r="D133" s="34" t="n">
        <v>712.92</v>
      </c>
      <c r="E133" s="36" t="n">
        <f aca="false">SUM([1]Cічень!E135+[1]Лютий!E135)</f>
        <v>2236.94</v>
      </c>
      <c r="F133" s="36" t="n">
        <f aca="false">SUM([1]Cічень!F135+[1]Лютий!F135)</f>
        <v>0</v>
      </c>
      <c r="G133" s="36" t="n">
        <f aca="false">SUM([1]Cічень!G135+[1]Лютий!G135)</f>
        <v>0</v>
      </c>
      <c r="H133" s="36" t="n">
        <f aca="false">SUM([1]Cічень!H135+[1]Лютий!H135)</f>
        <v>58.85</v>
      </c>
      <c r="I133" s="36" t="n">
        <f aca="false">SUM([1]Cічень!I135+[1]Лютий!I135)</f>
        <v>0</v>
      </c>
      <c r="J133" s="39" t="n">
        <f aca="false">K133/D133</f>
        <v>3.13771531167592</v>
      </c>
      <c r="K133" s="38" t="n">
        <f aca="false">L133+M133+E133</f>
        <v>2236.94</v>
      </c>
      <c r="L133" s="38" t="n">
        <f aca="false">F133*1163</f>
        <v>0</v>
      </c>
      <c r="M133" s="38" t="n">
        <f aca="false">G133*9.5</f>
        <v>0</v>
      </c>
    </row>
    <row r="134" customFormat="false" ht="15" hidden="false" customHeight="false" outlineLevel="0" collapsed="false">
      <c r="A134" s="43"/>
      <c r="B134" s="44" t="s">
        <v>66</v>
      </c>
      <c r="C134" s="45" t="n">
        <f aca="false">SUM(C116:C133)</f>
        <v>2451</v>
      </c>
      <c r="D134" s="45" t="n">
        <f aca="false">SUM(D116:D133)</f>
        <v>13779.66</v>
      </c>
      <c r="E134" s="45" t="n">
        <f aca="false">SUM(E116:E133)</f>
        <v>107875.95</v>
      </c>
      <c r="F134" s="45" t="n">
        <f aca="false">SUM(F116:F133)</f>
        <v>163.78</v>
      </c>
      <c r="G134" s="45" t="n">
        <f aca="false">SUM(G116:G133)</f>
        <v>26438.55</v>
      </c>
      <c r="H134" s="45" t="n">
        <f aca="false">SUM(H116:H133)</f>
        <v>953.18</v>
      </c>
      <c r="I134" s="46"/>
      <c r="J134" s="47"/>
      <c r="K134" s="48"/>
      <c r="L134" s="48"/>
      <c r="M134" s="49"/>
    </row>
    <row r="135" customFormat="false" ht="15" hidden="false" customHeight="false" outlineLevel="0" collapsed="false">
      <c r="A135" s="43"/>
      <c r="B135" s="44" t="s">
        <v>67</v>
      </c>
      <c r="C135" s="45"/>
      <c r="D135" s="45"/>
      <c r="E135" s="45"/>
      <c r="F135" s="45"/>
      <c r="G135" s="45"/>
      <c r="H135" s="45"/>
      <c r="I135" s="50"/>
      <c r="J135" s="51" t="n">
        <f aca="false">SUM(J116:J133)/18</f>
        <v>53.1416930544195</v>
      </c>
      <c r="K135" s="49"/>
      <c r="L135" s="49"/>
      <c r="M135" s="49"/>
    </row>
    <row r="136" customFormat="false" ht="15" hidden="false" customHeight="false" outlineLevel="0" collapsed="false">
      <c r="A136" s="4"/>
      <c r="B136" s="4"/>
      <c r="C136" s="4"/>
      <c r="D136" s="4"/>
      <c r="E136" s="5"/>
      <c r="F136" s="5"/>
      <c r="G136" s="5"/>
      <c r="H136" s="5"/>
      <c r="I136" s="5"/>
      <c r="J136" s="5"/>
      <c r="K136" s="4"/>
      <c r="L136" s="4"/>
      <c r="M136" s="4"/>
    </row>
    <row r="137" customFormat="false" ht="15" hidden="false" customHeight="false" outlineLevel="0" collapsed="false">
      <c r="A137" s="4"/>
      <c r="B137" s="4"/>
      <c r="C137" s="4"/>
      <c r="D137" s="4"/>
      <c r="E137" s="5"/>
      <c r="F137" s="5"/>
      <c r="G137" s="5"/>
      <c r="H137" s="5"/>
      <c r="I137" s="5"/>
      <c r="J137" s="5"/>
      <c r="K137" s="4"/>
      <c r="L137" s="4"/>
      <c r="M137" s="4"/>
    </row>
    <row r="138" customFormat="false" ht="15" hidden="false" customHeight="true" outlineLevel="0" collapsed="false">
      <c r="A138" s="6" t="s">
        <v>1</v>
      </c>
      <c r="B138" s="7" t="s">
        <v>2</v>
      </c>
      <c r="C138" s="7" t="s">
        <v>3</v>
      </c>
      <c r="D138" s="7" t="s">
        <v>4</v>
      </c>
      <c r="E138" s="7" t="s">
        <v>5</v>
      </c>
      <c r="F138" s="7"/>
      <c r="G138" s="7"/>
      <c r="H138" s="7"/>
      <c r="I138" s="7"/>
      <c r="J138" s="7" t="s">
        <v>6</v>
      </c>
      <c r="K138" s="7" t="s">
        <v>7</v>
      </c>
      <c r="L138" s="7"/>
      <c r="M138" s="7"/>
    </row>
    <row r="139" customFormat="false" ht="51" hidden="false" customHeight="false" outlineLevel="0" collapsed="false">
      <c r="A139" s="6"/>
      <c r="B139" s="7"/>
      <c r="C139" s="7"/>
      <c r="D139" s="7"/>
      <c r="E139" s="7" t="s">
        <v>8</v>
      </c>
      <c r="F139" s="7" t="s">
        <v>9</v>
      </c>
      <c r="G139" s="7" t="s">
        <v>10</v>
      </c>
      <c r="H139" s="7" t="s">
        <v>11</v>
      </c>
      <c r="I139" s="7" t="s">
        <v>12</v>
      </c>
      <c r="J139" s="7"/>
      <c r="K139" s="7" t="s">
        <v>13</v>
      </c>
      <c r="L139" s="7" t="s">
        <v>14</v>
      </c>
      <c r="M139" s="7" t="s">
        <v>15</v>
      </c>
    </row>
    <row r="140" customFormat="false" ht="15" hidden="false" customHeight="false" outlineLevel="0" collapsed="false">
      <c r="A140" s="32" t="s">
        <v>134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customFormat="false" ht="70.1" hidden="false" customHeight="true" outlineLevel="0" collapsed="false">
      <c r="A141" s="52" t="n">
        <v>1</v>
      </c>
      <c r="B141" s="10" t="s">
        <v>135</v>
      </c>
      <c r="C141" s="34" t="n">
        <v>756</v>
      </c>
      <c r="D141" s="34" t="n">
        <v>8204.3</v>
      </c>
      <c r="E141" s="36" t="n">
        <f aca="false">SUM([1]Cічень!E146+[1]Лютий!E146)</f>
        <v>15799.44</v>
      </c>
      <c r="F141" s="36" t="n">
        <f aca="false">SUM([1]Cічень!F146+[1]Лютий!F146)</f>
        <v>953.04</v>
      </c>
      <c r="G141" s="36" t="n">
        <f aca="false">SUM([1]Cічень!G146+[1]Лютий!G146)</f>
        <v>0</v>
      </c>
      <c r="H141" s="36" t="n">
        <f aca="false">SUM([1]Cічень!H146+[1]Лютий!H146)</f>
        <v>407.43</v>
      </c>
      <c r="I141" s="36" t="n">
        <f aca="false">SUM([1]Cічень!I146+[1]Лютий!I146)</f>
        <v>0</v>
      </c>
      <c r="J141" s="53" t="n">
        <f aca="false">K141/D141</f>
        <v>137.023872847166</v>
      </c>
      <c r="K141" s="54" t="n">
        <f aca="false">L141+M141+E141</f>
        <v>1124184.96</v>
      </c>
      <c r="L141" s="54" t="n">
        <f aca="false">F141*1163</f>
        <v>1108385.52</v>
      </c>
      <c r="M141" s="54" t="n">
        <f aca="false">G141*9.5</f>
        <v>0</v>
      </c>
    </row>
    <row r="142" customFormat="false" ht="51" hidden="false" customHeight="false" outlineLevel="0" collapsed="false">
      <c r="A142" s="52" t="n">
        <v>2</v>
      </c>
      <c r="B142" s="55" t="s">
        <v>136</v>
      </c>
      <c r="C142" s="34" t="n">
        <v>761</v>
      </c>
      <c r="D142" s="34" t="n">
        <v>2161.7</v>
      </c>
      <c r="E142" s="36" t="n">
        <f aca="false">SUM([1]Cічень!E151+[1]Лютий!E151)</f>
        <v>7773.69</v>
      </c>
      <c r="F142" s="36" t="n">
        <f aca="false">SUM([1]Cічень!F151+[1]Лютий!F151)</f>
        <v>245.25</v>
      </c>
      <c r="G142" s="36" t="n">
        <f aca="false">SUM([1]Cічень!G151+[1]Лютий!G151)</f>
        <v>0</v>
      </c>
      <c r="H142" s="36" t="n">
        <f aca="false">SUM([1]Cічень!H151+[1]Лютий!H151)</f>
        <v>168.27</v>
      </c>
      <c r="I142" s="36" t="n">
        <f aca="false">SUM([1]Cічень!I151+[1]Лютий!I151)</f>
        <v>7.62</v>
      </c>
      <c r="J142" s="53" t="n">
        <f aca="false">K142/D142</f>
        <v>135.541212934265</v>
      </c>
      <c r="K142" s="54" t="n">
        <f aca="false">L142+M142+E142</f>
        <v>292999.44</v>
      </c>
      <c r="L142" s="54" t="n">
        <f aca="false">F142*1163</f>
        <v>285225.75</v>
      </c>
      <c r="M142" s="54" t="n">
        <f aca="false">G142*9.5</f>
        <v>0</v>
      </c>
    </row>
    <row r="143" customFormat="false" ht="38.25" hidden="false" customHeight="false" outlineLevel="0" collapsed="false">
      <c r="A143" s="52" t="n">
        <v>3</v>
      </c>
      <c r="B143" s="10" t="s">
        <v>137</v>
      </c>
      <c r="C143" s="34" t="n">
        <v>50</v>
      </c>
      <c r="D143" s="34" t="n">
        <v>459.1</v>
      </c>
      <c r="E143" s="36" t="n">
        <f aca="false">SUM([1]Cічень!E148+[1]Лютий!E148)</f>
        <v>1303.95</v>
      </c>
      <c r="F143" s="36" t="n">
        <f aca="false">SUM([1]Cічень!F148+[1]Лютий!F148)</f>
        <v>0</v>
      </c>
      <c r="G143" s="36" t="n">
        <f aca="false">SUM([1]Cічень!G148+[1]Лютий!G148)</f>
        <v>3589.22</v>
      </c>
      <c r="H143" s="36" t="n">
        <f aca="false">SUM([1]Cічень!H148+[1]Лютий!H148)</f>
        <v>0</v>
      </c>
      <c r="I143" s="36" t="n">
        <f aca="false">SUM([1]Cічень!I148+[1]Лютий!I148)</f>
        <v>0</v>
      </c>
      <c r="J143" s="53" t="n">
        <f aca="false">K143/D143</f>
        <v>77.1107384012198</v>
      </c>
      <c r="K143" s="54" t="n">
        <f aca="false">L143+M143+E143</f>
        <v>35401.54</v>
      </c>
      <c r="L143" s="54" t="n">
        <f aca="false">F143*1163</f>
        <v>0</v>
      </c>
      <c r="M143" s="54" t="n">
        <f aca="false">G143*9.5</f>
        <v>34097.59</v>
      </c>
    </row>
    <row r="144" customFormat="false" ht="38.25" hidden="false" customHeight="false" outlineLevel="0" collapsed="false">
      <c r="A144" s="52" t="n">
        <v>4</v>
      </c>
      <c r="B144" s="55" t="s">
        <v>138</v>
      </c>
      <c r="C144" s="34" t="n">
        <v>40</v>
      </c>
      <c r="D144" s="34" t="n">
        <v>193</v>
      </c>
      <c r="E144" s="36" t="n">
        <f aca="false">SUM([1]Cічень!E149+[1]Лютий!E149)</f>
        <v>1143.4</v>
      </c>
      <c r="F144" s="36" t="n">
        <f aca="false">SUM([1]Cічень!F149+[1]Лютий!F149)</f>
        <v>0</v>
      </c>
      <c r="G144" s="36" t="n">
        <f aca="false">SUM([1]Cічень!G149+[1]Лютий!G149)</f>
        <v>1088.45</v>
      </c>
      <c r="H144" s="36" t="n">
        <f aca="false">SUM([1]Cічень!H149+[1]Лютий!H149)</f>
        <v>4.62</v>
      </c>
      <c r="I144" s="36" t="n">
        <f aca="false">SUM([1]Cічень!I149+[1]Лютий!I149)</f>
        <v>0</v>
      </c>
      <c r="J144" s="53" t="n">
        <f aca="false">K144/D144</f>
        <v>59.5009067357513</v>
      </c>
      <c r="K144" s="54" t="n">
        <f aca="false">L144+M144+E144</f>
        <v>11483.675</v>
      </c>
      <c r="L144" s="54" t="n">
        <f aca="false">F144*1163</f>
        <v>0</v>
      </c>
      <c r="M144" s="54" t="n">
        <f aca="false">G144*9.5</f>
        <v>10340.275</v>
      </c>
    </row>
    <row r="145" customFormat="false" ht="58.2" hidden="false" customHeight="true" outlineLevel="0" collapsed="false">
      <c r="A145" s="52" t="n">
        <v>5</v>
      </c>
      <c r="B145" s="55" t="s">
        <v>139</v>
      </c>
      <c r="C145" s="34" t="n">
        <v>1995</v>
      </c>
      <c r="D145" s="34" t="n">
        <v>20329.4</v>
      </c>
      <c r="E145" s="36" t="n">
        <f aca="false">SUM([1]Cічень!E153+[1]Лютий!E153)</f>
        <v>71942.39</v>
      </c>
      <c r="F145" s="36" t="n">
        <f aca="false">SUM([1]Cічень!F153+[1]Лютий!F153)</f>
        <v>893.44</v>
      </c>
      <c r="G145" s="36" t="n">
        <f aca="false">SUM([1]Cічень!G153+[1]Лютий!G153)</f>
        <v>0</v>
      </c>
      <c r="H145" s="36" t="n">
        <f aca="false">SUM([1]Cічень!H153+[1]Лютий!H153)</f>
        <v>7959.64</v>
      </c>
      <c r="I145" s="36" t="n">
        <f aca="false">SUM([1]Cічень!I153+[1]Лютий!I153)</f>
        <v>0</v>
      </c>
      <c r="J145" s="53" t="n">
        <f aca="false">K145/D145</f>
        <v>54.6505607642134</v>
      </c>
      <c r="K145" s="54" t="n">
        <f aca="false">L145+M145+E145</f>
        <v>1111013.11</v>
      </c>
      <c r="L145" s="54" t="n">
        <f aca="false">F145*1163</f>
        <v>1039070.72</v>
      </c>
      <c r="M145" s="54" t="n">
        <f aca="false">G145*9.5</f>
        <v>0</v>
      </c>
    </row>
    <row r="146" customFormat="false" ht="55.95" hidden="false" customHeight="true" outlineLevel="0" collapsed="false">
      <c r="A146" s="52" t="n">
        <v>6</v>
      </c>
      <c r="B146" s="10" t="s">
        <v>140</v>
      </c>
      <c r="C146" s="34" t="n">
        <v>1031</v>
      </c>
      <c r="D146" s="34" t="n">
        <v>4949.65</v>
      </c>
      <c r="E146" s="36" t="n">
        <f aca="false">SUM([1]Cічень!E154+[1]Лютий!E154)</f>
        <v>26801.49</v>
      </c>
      <c r="F146" s="36" t="n">
        <f aca="false">SUM([1]Cічень!F154+[1]Лютий!F154)</f>
        <v>192.49</v>
      </c>
      <c r="G146" s="36" t="n">
        <f aca="false">SUM([1]Cічень!G154+[1]Лютий!G154)</f>
        <v>0</v>
      </c>
      <c r="H146" s="36" t="n">
        <f aca="false">SUM([1]Cічень!H154+[1]Лютий!H154)</f>
        <v>448.73</v>
      </c>
      <c r="I146" s="36" t="n">
        <f aca="false">SUM([1]Cічень!I154+[1]Лютий!I154)</f>
        <v>0</v>
      </c>
      <c r="J146" s="53" t="n">
        <f aca="false">K146/D146</f>
        <v>50.6434515571808</v>
      </c>
      <c r="K146" s="54" t="n">
        <f aca="false">L146+M146+E146</f>
        <v>250667.36</v>
      </c>
      <c r="L146" s="54" t="n">
        <f aca="false">F146*1163</f>
        <v>223865.87</v>
      </c>
      <c r="M146" s="54" t="n">
        <f aca="false">G146*9.5</f>
        <v>0</v>
      </c>
    </row>
    <row r="147" customFormat="false" ht="47.75" hidden="false" customHeight="true" outlineLevel="0" collapsed="false">
      <c r="A147" s="52" t="n">
        <v>7</v>
      </c>
      <c r="B147" s="55" t="s">
        <v>141</v>
      </c>
      <c r="C147" s="56" t="n">
        <v>135</v>
      </c>
      <c r="D147" s="34" t="n">
        <v>823</v>
      </c>
      <c r="E147" s="36" t="n">
        <f aca="false">SUM([1]Cічень!E150+[1]Лютий!E150)</f>
        <v>7027.64</v>
      </c>
      <c r="F147" s="36" t="n">
        <f aca="false">SUM([1]Cічень!F150+[1]Лютий!F150)</f>
        <v>29.64</v>
      </c>
      <c r="G147" s="36" t="n">
        <f aca="false">SUM([1]Cічень!G150+[1]Лютий!G150)</f>
        <v>0</v>
      </c>
      <c r="H147" s="36" t="n">
        <f aca="false">SUM([1]Cічень!H150+[1]Лютий!H150)</f>
        <v>47.22</v>
      </c>
      <c r="I147" s="36" t="n">
        <f aca="false">SUM([1]Cічень!I150+[1]Лютий!I150)</f>
        <v>15.74</v>
      </c>
      <c r="J147" s="53" t="n">
        <f aca="false">K147/D147</f>
        <v>50.4240097205346</v>
      </c>
      <c r="K147" s="54" t="n">
        <f aca="false">L147+M147+E147</f>
        <v>41498.96</v>
      </c>
      <c r="L147" s="54" t="n">
        <f aca="false">F147*1163</f>
        <v>34471.32</v>
      </c>
      <c r="M147" s="54" t="n">
        <f aca="false">G147*9.5</f>
        <v>0</v>
      </c>
    </row>
    <row r="148" customFormat="false" ht="38.25" hidden="false" customHeight="false" outlineLevel="0" collapsed="false">
      <c r="A148" s="52" t="n">
        <v>8</v>
      </c>
      <c r="B148" s="55" t="s">
        <v>142</v>
      </c>
      <c r="C148" s="34" t="n">
        <v>125</v>
      </c>
      <c r="D148" s="34" t="n">
        <v>616.3</v>
      </c>
      <c r="E148" s="36" t="n">
        <f aca="false">SUM([1]Cічень!E152+[1]Лютий!E152)</f>
        <v>3239.92</v>
      </c>
      <c r="F148" s="36" t="n">
        <f aca="false">SUM([1]Cічень!F152+[1]Лютий!F152)</f>
        <v>23.35</v>
      </c>
      <c r="G148" s="36" t="n">
        <f aca="false">SUM([1]Cічень!G152+[1]Лютий!G152)</f>
        <v>0</v>
      </c>
      <c r="H148" s="36" t="n">
        <f aca="false">SUM([1]Cічень!H152+[1]Лютий!H152)</f>
        <v>35.35</v>
      </c>
      <c r="I148" s="36" t="n">
        <f aca="false">SUM([1]Cічень!I152+[1]Лютий!I152)</f>
        <v>0</v>
      </c>
      <c r="J148" s="53" t="n">
        <f aca="false">K148/D148</f>
        <v>49.3200876196658</v>
      </c>
      <c r="K148" s="54" t="n">
        <f aca="false">L148+M148+E148</f>
        <v>30395.97</v>
      </c>
      <c r="L148" s="54" t="n">
        <f aca="false">F148*1163</f>
        <v>27156.05</v>
      </c>
      <c r="M148" s="54" t="n">
        <f aca="false">G148*9.5</f>
        <v>0</v>
      </c>
    </row>
    <row r="149" customFormat="false" ht="38.25" hidden="false" customHeight="false" outlineLevel="0" collapsed="false">
      <c r="A149" s="52" t="n">
        <v>9</v>
      </c>
      <c r="B149" s="55" t="s">
        <v>143</v>
      </c>
      <c r="C149" s="34" t="n">
        <v>810</v>
      </c>
      <c r="D149" s="34" t="n">
        <v>11225.1</v>
      </c>
      <c r="E149" s="36" t="n">
        <f aca="false">SUM([1]Cічень!E147+[1]Лютий!E147)</f>
        <v>27158.4</v>
      </c>
      <c r="F149" s="36" t="n">
        <f aca="false">SUM([1]Cічень!F147+[1]Лютий!F147)</f>
        <v>411.85</v>
      </c>
      <c r="G149" s="36" t="n">
        <f aca="false">SUM([1]Cічень!G147+[1]Лютий!G147)</f>
        <v>950.06</v>
      </c>
      <c r="H149" s="36" t="n">
        <f aca="false">SUM([1]Cічень!H147+[1]Лютий!H147)</f>
        <v>1643</v>
      </c>
      <c r="I149" s="36" t="n">
        <f aca="false">SUM([1]Cічень!I147+[1]Лютий!I147)</f>
        <v>0</v>
      </c>
      <c r="J149" s="53" t="n">
        <f aca="false">K149/D149</f>
        <v>45.8940695405832</v>
      </c>
      <c r="K149" s="54" t="n">
        <f aca="false">L149+M149+E149</f>
        <v>515165.52</v>
      </c>
      <c r="L149" s="54" t="n">
        <f aca="false">F149*1163</f>
        <v>478981.55</v>
      </c>
      <c r="M149" s="54" t="n">
        <f aca="false">G149*9.5</f>
        <v>9025.57</v>
      </c>
    </row>
    <row r="150" customFormat="false" ht="38.25" hidden="false" customHeight="false" outlineLevel="0" collapsed="false">
      <c r="A150" s="52" t="n">
        <v>10</v>
      </c>
      <c r="B150" s="55" t="s">
        <v>144</v>
      </c>
      <c r="C150" s="34" t="n">
        <v>1125</v>
      </c>
      <c r="D150" s="34" t="n">
        <v>9098.4</v>
      </c>
      <c r="E150" s="36" t="n">
        <f aca="false">SUM([1]Cічень!E155+[1]Лютий!E155)</f>
        <v>10621.28</v>
      </c>
      <c r="F150" s="36" t="n">
        <f aca="false">SUM([1]Cічень!F155+[1]Лютий!F155)</f>
        <v>278.92</v>
      </c>
      <c r="G150" s="36" t="n">
        <f aca="false">SUM([1]Cічень!G155+[1]Лютий!G155)</f>
        <v>0</v>
      </c>
      <c r="H150" s="36" t="n">
        <f aca="false">SUM([1]Cічень!H155+[1]Лютий!H155)</f>
        <v>701.09</v>
      </c>
      <c r="I150" s="36" t="n">
        <f aca="false">SUM([1]Cічень!I155+[1]Лютий!I155)</f>
        <v>29.02</v>
      </c>
      <c r="J150" s="53" t="n">
        <f aca="false">K150/D150</f>
        <v>36.8202365251033</v>
      </c>
      <c r="K150" s="54" t="n">
        <f aca="false">L150+M150+E150</f>
        <v>335005.24</v>
      </c>
      <c r="L150" s="54" t="n">
        <f aca="false">F150*1163</f>
        <v>324383.96</v>
      </c>
      <c r="M150" s="54" t="n">
        <f aca="false">G150*9.5</f>
        <v>0</v>
      </c>
    </row>
    <row r="151" customFormat="false" ht="51" hidden="false" customHeight="false" outlineLevel="0" collapsed="false">
      <c r="A151" s="52" t="n">
        <v>11</v>
      </c>
      <c r="B151" s="55" t="s">
        <v>145</v>
      </c>
      <c r="C151" s="34" t="n">
        <v>910</v>
      </c>
      <c r="D151" s="34" t="n">
        <v>2539.5</v>
      </c>
      <c r="E151" s="36" t="n">
        <f aca="false">SUM([1]Cічень!E156+[1]Лютий!E156)</f>
        <v>18440.23</v>
      </c>
      <c r="F151" s="36" t="n">
        <f aca="false">SUM([1]Cічень!F156+[1]Лютий!F156)</f>
        <v>29.16</v>
      </c>
      <c r="G151" s="36" t="n">
        <f aca="false">SUM([1]Cічень!G156+[1]Лютий!G156)</f>
        <v>13.14</v>
      </c>
      <c r="H151" s="36" t="n">
        <f aca="false">SUM([1]Cічень!H156+[1]Лютий!H156)</f>
        <v>314.47</v>
      </c>
      <c r="I151" s="36" t="n">
        <f aca="false">SUM([1]Cічень!I156+[1]Лютий!I156)</f>
        <v>74.49</v>
      </c>
      <c r="J151" s="53" t="n">
        <f aca="false">K151/D151</f>
        <v>20.664752904115</v>
      </c>
      <c r="K151" s="54" t="n">
        <f aca="false">L151+M151+E151</f>
        <v>52478.14</v>
      </c>
      <c r="L151" s="54" t="n">
        <f aca="false">F151*1163</f>
        <v>33913.08</v>
      </c>
      <c r="M151" s="54" t="n">
        <f aca="false">G151*9.5</f>
        <v>124.83</v>
      </c>
    </row>
    <row r="152" customFormat="false" ht="38.25" hidden="false" customHeight="false" outlineLevel="0" collapsed="false">
      <c r="A152" s="52" t="n">
        <v>12</v>
      </c>
      <c r="B152" s="55" t="s">
        <v>146</v>
      </c>
      <c r="C152" s="34" t="n">
        <v>50</v>
      </c>
      <c r="D152" s="34" t="n">
        <v>204.2</v>
      </c>
      <c r="E152" s="36" t="n">
        <f aca="false">SUM([1]Cічень!E158+[1]Лютий!E158)</f>
        <v>1617.83</v>
      </c>
      <c r="F152" s="36" t="n">
        <f aca="false">SUM([1]Cічень!F158+[1]Лютий!F158)</f>
        <v>0</v>
      </c>
      <c r="G152" s="36" t="n">
        <f aca="false">SUM([1]Cічень!G158+[1]Лютий!G158)</f>
        <v>0</v>
      </c>
      <c r="H152" s="36" t="n">
        <f aca="false">SUM([1]Cічень!H158+[1]Лютий!H158)</f>
        <v>12.87</v>
      </c>
      <c r="I152" s="36" t="n">
        <f aca="false">SUM([1]Cічень!I158+[1]Лютий!I158)</f>
        <v>0</v>
      </c>
      <c r="J152" s="53" t="n">
        <f aca="false">K152/D152</f>
        <v>7.92277179236043</v>
      </c>
      <c r="K152" s="54" t="n">
        <f aca="false">L152+M152+E152</f>
        <v>1617.83</v>
      </c>
      <c r="L152" s="54" t="n">
        <f aca="false">F152*1163</f>
        <v>0</v>
      </c>
      <c r="M152" s="54" t="n">
        <f aca="false">G152*9.5</f>
        <v>0</v>
      </c>
    </row>
    <row r="153" customFormat="false" ht="38.25" hidden="false" customHeight="false" outlineLevel="0" collapsed="false">
      <c r="A153" s="52" t="n">
        <v>13</v>
      </c>
      <c r="B153" s="55" t="s">
        <v>147</v>
      </c>
      <c r="C153" s="34" t="n">
        <v>130</v>
      </c>
      <c r="D153" s="34" t="n">
        <v>2840.4</v>
      </c>
      <c r="E153" s="36" t="n">
        <f aca="false">SUM([1]Cічень!E157+[1]Лютий!E157)</f>
        <v>21278.95</v>
      </c>
      <c r="F153" s="36" t="n">
        <f aca="false">SUM([1]Cічень!F157+[1]Лютий!F157)</f>
        <v>0</v>
      </c>
      <c r="G153" s="36" t="n">
        <f aca="false">SUM([1]Cічень!G157+[1]Лютий!G157)</f>
        <v>0</v>
      </c>
      <c r="H153" s="36" t="n">
        <f aca="false">SUM([1]Cічень!H157+[1]Лютий!H157)</f>
        <v>332.98</v>
      </c>
      <c r="I153" s="36" t="n">
        <f aca="false">SUM([1]Cічень!I157+[1]Лютий!I157)</f>
        <v>0</v>
      </c>
      <c r="J153" s="53" t="n">
        <f aca="false">K153/D153</f>
        <v>7.49153288269258</v>
      </c>
      <c r="K153" s="54" t="n">
        <f aca="false">L153+M153+E153</f>
        <v>21278.95</v>
      </c>
      <c r="L153" s="54" t="n">
        <f aca="false">F153*1163</f>
        <v>0</v>
      </c>
      <c r="M153" s="54" t="n">
        <f aca="false">G153*9.5</f>
        <v>0</v>
      </c>
    </row>
    <row r="154" customFormat="false" ht="15" hidden="false" customHeight="false" outlineLevel="0" collapsed="false">
      <c r="A154" s="43"/>
      <c r="B154" s="44" t="s">
        <v>66</v>
      </c>
      <c r="C154" s="45" t="n">
        <f aca="false">SUM(C141:C153)</f>
        <v>7918</v>
      </c>
      <c r="D154" s="45" t="n">
        <f aca="false">SUM(D141:D153)</f>
        <v>63644.05</v>
      </c>
      <c r="E154" s="57" t="n">
        <f aca="false">SUM(E141:E153)</f>
        <v>214148.61</v>
      </c>
      <c r="F154" s="57" t="n">
        <f aca="false">SUM(F141:F153)</f>
        <v>3057.14</v>
      </c>
      <c r="G154" s="57" t="n">
        <f aca="false">SUM(G141:G153)</f>
        <v>5640.87</v>
      </c>
      <c r="H154" s="57" t="n">
        <f aca="false">SUM(H141:H153)</f>
        <v>12075.67</v>
      </c>
      <c r="I154" s="58" t="n">
        <f aca="false">SUM(I141:I153)</f>
        <v>126.87</v>
      </c>
      <c r="J154" s="50"/>
      <c r="K154" s="49"/>
      <c r="L154" s="49"/>
      <c r="M154" s="49"/>
    </row>
    <row r="155" customFormat="false" ht="15" hidden="false" customHeight="false" outlineLevel="0" collapsed="false">
      <c r="A155" s="43"/>
      <c r="B155" s="44" t="s">
        <v>67</v>
      </c>
      <c r="C155" s="45"/>
      <c r="D155" s="45"/>
      <c r="E155" s="45"/>
      <c r="F155" s="45"/>
      <c r="G155" s="45"/>
      <c r="H155" s="45"/>
      <c r="I155" s="59"/>
      <c r="J155" s="59" t="n">
        <f aca="false">SUM(J141:J153)/13</f>
        <v>56.3852464788346</v>
      </c>
      <c r="K155" s="49"/>
      <c r="L155" s="49"/>
      <c r="M155" s="49"/>
    </row>
    <row r="156" customFormat="false" ht="15" hidden="false" customHeight="false" outlineLevel="0" collapsed="false">
      <c r="A156" s="4"/>
      <c r="B156" s="4"/>
      <c r="C156" s="4"/>
      <c r="D156" s="4"/>
      <c r="E156" s="5"/>
      <c r="F156" s="5"/>
      <c r="G156" s="5"/>
      <c r="H156" s="28"/>
      <c r="I156" s="28"/>
      <c r="J156" s="28"/>
      <c r="K156" s="4"/>
      <c r="L156" s="4"/>
      <c r="M156" s="4"/>
    </row>
    <row r="157" customFormat="false" ht="15" hidden="false" customHeight="false" outlineLevel="0" collapsed="false">
      <c r="A157" s="4"/>
      <c r="B157" s="4"/>
      <c r="C157" s="4"/>
      <c r="D157" s="4"/>
      <c r="E157" s="5"/>
      <c r="F157" s="5"/>
      <c r="G157" s="5"/>
      <c r="H157" s="28"/>
      <c r="I157" s="28"/>
      <c r="J157" s="28"/>
      <c r="K157" s="4"/>
      <c r="L157" s="4"/>
      <c r="M157" s="4"/>
    </row>
    <row r="158" customFormat="false" ht="15" hidden="false" customHeight="true" outlineLevel="0" collapsed="false">
      <c r="A158" s="6" t="s">
        <v>1</v>
      </c>
      <c r="B158" s="7" t="s">
        <v>2</v>
      </c>
      <c r="C158" s="7" t="s">
        <v>3</v>
      </c>
      <c r="D158" s="7" t="s">
        <v>4</v>
      </c>
      <c r="E158" s="7" t="s">
        <v>5</v>
      </c>
      <c r="F158" s="7"/>
      <c r="G158" s="7"/>
      <c r="H158" s="7"/>
      <c r="I158" s="7"/>
      <c r="J158" s="7" t="s">
        <v>6</v>
      </c>
      <c r="K158" s="7" t="s">
        <v>7</v>
      </c>
      <c r="L158" s="7"/>
      <c r="M158" s="7"/>
    </row>
    <row r="159" customFormat="false" ht="51" hidden="false" customHeight="false" outlineLevel="0" collapsed="false">
      <c r="A159" s="6"/>
      <c r="B159" s="7"/>
      <c r="C159" s="7"/>
      <c r="D159" s="7"/>
      <c r="E159" s="7" t="s">
        <v>8</v>
      </c>
      <c r="F159" s="7" t="s">
        <v>9</v>
      </c>
      <c r="G159" s="7" t="s">
        <v>10</v>
      </c>
      <c r="H159" s="7" t="s">
        <v>11</v>
      </c>
      <c r="I159" s="7" t="s">
        <v>12</v>
      </c>
      <c r="J159" s="7"/>
      <c r="K159" s="7" t="s">
        <v>13</v>
      </c>
      <c r="L159" s="7" t="s">
        <v>14</v>
      </c>
      <c r="M159" s="7" t="s">
        <v>15</v>
      </c>
    </row>
    <row r="160" customFormat="false" ht="15" hidden="false" customHeight="false" outlineLevel="0" collapsed="false">
      <c r="A160" s="32" t="s">
        <v>148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customFormat="false" ht="38.25" hidden="false" customHeight="false" outlineLevel="0" collapsed="false">
      <c r="A161" s="33" t="n">
        <v>1</v>
      </c>
      <c r="B161" s="10" t="s">
        <v>149</v>
      </c>
      <c r="C161" s="34" t="n">
        <v>1151</v>
      </c>
      <c r="D161" s="34" t="n">
        <v>3136.7</v>
      </c>
      <c r="E161" s="36" t="n">
        <f aca="false">SUM([1]Cічень!E183+[1]Лютий!E183)</f>
        <v>4402.13</v>
      </c>
      <c r="F161" s="36" t="n">
        <f aca="false">SUM([1]Cічень!F183+[1]Лютий!F183)</f>
        <v>551.72</v>
      </c>
      <c r="G161" s="36" t="n">
        <f aca="false">SUM([1]Cічень!G183+[1]Лютий!G183)</f>
        <v>0</v>
      </c>
      <c r="H161" s="36" t="n">
        <f aca="false">SUM([1]Cічень!H183+[1]Лютий!H183)</f>
        <v>88.11</v>
      </c>
      <c r="I161" s="36" t="n">
        <f aca="false">SUM([1]Cічень!I183+[1]Лютий!I183)</f>
        <v>0</v>
      </c>
      <c r="J161" s="60" t="n">
        <f aca="false">K161/D161</f>
        <v>205.965661363854</v>
      </c>
      <c r="K161" s="61" t="n">
        <f aca="false">L161+M161+E161</f>
        <v>646052.49</v>
      </c>
      <c r="L161" s="62" t="n">
        <f aca="false">F161*1163</f>
        <v>641650.36</v>
      </c>
      <c r="M161" s="62" t="n">
        <f aca="false">G161*9.5</f>
        <v>0</v>
      </c>
    </row>
    <row r="162" customFormat="false" ht="25.5" hidden="false" customHeight="false" outlineLevel="0" collapsed="false">
      <c r="A162" s="33" t="n">
        <v>2</v>
      </c>
      <c r="B162" s="10" t="s">
        <v>150</v>
      </c>
      <c r="C162" s="34" t="n">
        <v>6</v>
      </c>
      <c r="D162" s="34" t="n">
        <v>26</v>
      </c>
      <c r="E162" s="36" t="n">
        <f aca="false">SUM([1]Cічень!E186+[1]Лютий!E186)</f>
        <v>9.26</v>
      </c>
      <c r="F162" s="36" t="n">
        <f aca="false">SUM([1]Cічень!F186+[1]Лютий!F186)</f>
        <v>0</v>
      </c>
      <c r="G162" s="36" t="n">
        <f aca="false">SUM([1]Cічень!G186+[1]Лютий!G186)</f>
        <v>322.65</v>
      </c>
      <c r="H162" s="36" t="n">
        <f aca="false">SUM([1]Cічень!H186+[1]Лютий!H186)</f>
        <v>0</v>
      </c>
      <c r="I162" s="36" t="n">
        <f aca="false">SUM([1]Cічень!I186+[1]Лютий!I186)</f>
        <v>0</v>
      </c>
      <c r="J162" s="60" t="n">
        <f aca="false">K162/D162</f>
        <v>118.2475</v>
      </c>
      <c r="K162" s="61" t="n">
        <f aca="false">L162+M162+E162</f>
        <v>3074.435</v>
      </c>
      <c r="L162" s="62" t="n">
        <f aca="false">F162*1163</f>
        <v>0</v>
      </c>
      <c r="M162" s="62" t="n">
        <f aca="false">G162*9.5</f>
        <v>3065.175</v>
      </c>
    </row>
    <row r="163" customFormat="false" ht="15" hidden="false" customHeight="false" outlineLevel="0" collapsed="false">
      <c r="A163" s="33" t="n">
        <v>3</v>
      </c>
      <c r="B163" s="10" t="s">
        <v>151</v>
      </c>
      <c r="C163" s="34" t="n">
        <v>50</v>
      </c>
      <c r="D163" s="34" t="n">
        <v>122.1</v>
      </c>
      <c r="E163" s="36" t="n">
        <f aca="false">SUM([1]Cічень!E170+[1]Лютий!E170)</f>
        <v>8790.35</v>
      </c>
      <c r="F163" s="36" t="n">
        <f aca="false">SUM([1]Cічень!F170+[1]Лютий!F170)</f>
        <v>0</v>
      </c>
      <c r="G163" s="36" t="n">
        <f aca="false">SUM([1]Cічень!G170+[1]Лютий!G170)</f>
        <v>0</v>
      </c>
      <c r="H163" s="36" t="n">
        <f aca="false">SUM([1]Cічень!H170+[1]Лютий!H170)</f>
        <v>0</v>
      </c>
      <c r="I163" s="36" t="n">
        <f aca="false">SUM([1]Cічень!I170+[1]Лютий!I170)</f>
        <v>0</v>
      </c>
      <c r="J163" s="60" t="n">
        <f aca="false">K163/D163</f>
        <v>71.9930384930385</v>
      </c>
      <c r="K163" s="61" t="n">
        <f aca="false">L163+M163+E163</f>
        <v>8790.35</v>
      </c>
      <c r="L163" s="62" t="n">
        <f aca="false">F163*1163</f>
        <v>0</v>
      </c>
      <c r="M163" s="62" t="n">
        <f aca="false">G163*9.5</f>
        <v>0</v>
      </c>
    </row>
    <row r="164" customFormat="false" ht="38.25" hidden="false" customHeight="false" outlineLevel="0" collapsed="false">
      <c r="A164" s="33" t="n">
        <v>4</v>
      </c>
      <c r="B164" s="10" t="s">
        <v>152</v>
      </c>
      <c r="C164" s="34" t="n">
        <v>50</v>
      </c>
      <c r="D164" s="34" t="n">
        <v>426.8</v>
      </c>
      <c r="E164" s="36" t="n">
        <f aca="false">SUM([1]Cічень!E171+[1]Лютий!E171)</f>
        <v>939.91</v>
      </c>
      <c r="F164" s="36" t="n">
        <f aca="false">SUM([1]Cічень!F171+[1]Лютий!F171)</f>
        <v>24.46</v>
      </c>
      <c r="G164" s="36" t="n">
        <f aca="false">SUM([1]Cічень!G171+[1]Лютий!G171)</f>
        <v>0</v>
      </c>
      <c r="H164" s="36" t="n">
        <f aca="false">SUM([1]Cічень!H171+[1]Лютий!H171)</f>
        <v>9.2</v>
      </c>
      <c r="I164" s="36" t="n">
        <f aca="false">SUM([1]Cічень!I171+[1]Лютий!I171)</f>
        <v>3</v>
      </c>
      <c r="J164" s="60" t="n">
        <f aca="false">K164/D164</f>
        <v>68.8540065604499</v>
      </c>
      <c r="K164" s="61" t="n">
        <f aca="false">L164+M164+E164</f>
        <v>29386.89</v>
      </c>
      <c r="L164" s="61" t="n">
        <f aca="false">F164*1163</f>
        <v>28446.98</v>
      </c>
      <c r="M164" s="62" t="n">
        <f aca="false">G164*9.5</f>
        <v>0</v>
      </c>
    </row>
    <row r="165" customFormat="false" ht="25.5" hidden="false" customHeight="false" outlineLevel="0" collapsed="false">
      <c r="A165" s="33" t="n">
        <v>5</v>
      </c>
      <c r="B165" s="10" t="s">
        <v>153</v>
      </c>
      <c r="C165" s="34" t="n">
        <v>90</v>
      </c>
      <c r="D165" s="34" t="n">
        <v>761.3</v>
      </c>
      <c r="E165" s="36" t="n">
        <f aca="false">SUM([1]Cічень!E172+[1]Лютий!E172)</f>
        <v>902.05</v>
      </c>
      <c r="F165" s="36" t="n">
        <f aca="false">SUM([1]Cічень!F172+[1]Лютий!F172)</f>
        <v>33.18</v>
      </c>
      <c r="G165" s="36" t="n">
        <f aca="false">SUM([1]Cічень!G172+[1]Лютий!G172)</f>
        <v>0</v>
      </c>
      <c r="H165" s="36" t="n">
        <f aca="false">SUM([1]Cічень!H172+[1]Лютий!H172)</f>
        <v>16.62</v>
      </c>
      <c r="I165" s="36" t="n">
        <f aca="false">SUM([1]Cічень!I172+[1]Лютий!I172)</f>
        <v>1</v>
      </c>
      <c r="J165" s="60" t="n">
        <f aca="false">K165/D165</f>
        <v>51.8723105214764</v>
      </c>
      <c r="K165" s="61" t="n">
        <f aca="false">L165+M165+E165</f>
        <v>39490.39</v>
      </c>
      <c r="L165" s="62" t="n">
        <f aca="false">F165*1163</f>
        <v>38588.34</v>
      </c>
      <c r="M165" s="62" t="n">
        <f aca="false">G165*9.5</f>
        <v>0</v>
      </c>
    </row>
    <row r="166" customFormat="false" ht="15" hidden="false" customHeight="false" outlineLevel="0" collapsed="false">
      <c r="A166" s="33" t="n">
        <v>6</v>
      </c>
      <c r="B166" s="10" t="s">
        <v>154</v>
      </c>
      <c r="C166" s="34" t="n">
        <v>65</v>
      </c>
      <c r="D166" s="34" t="n">
        <v>1025.9</v>
      </c>
      <c r="E166" s="36" t="n">
        <f aca="false">SUM([1]Cічень!E176+[1]Лютий!E176)</f>
        <v>1636.25</v>
      </c>
      <c r="F166" s="36" t="n">
        <f aca="false">SUM([1]Cічень!F176+[1]Лютий!F176)</f>
        <v>0</v>
      </c>
      <c r="G166" s="36" t="n">
        <f aca="false">SUM([1]Cічень!G176+[1]Лютий!G176)</f>
        <v>5311.17</v>
      </c>
      <c r="H166" s="36" t="n">
        <f aca="false">SUM([1]Cічень!H176+[1]Лютий!H176)</f>
        <v>8.61</v>
      </c>
      <c r="I166" s="36" t="n">
        <f aca="false">SUM([1]Cічень!I176+[1]Лютий!I176)</f>
        <v>0</v>
      </c>
      <c r="J166" s="60" t="n">
        <f aca="false">K166/D166</f>
        <v>50.7772346232576</v>
      </c>
      <c r="K166" s="61" t="n">
        <f aca="false">L166+M166+E166</f>
        <v>52092.365</v>
      </c>
      <c r="L166" s="62" t="n">
        <f aca="false">F166*1163</f>
        <v>0</v>
      </c>
      <c r="M166" s="62" t="n">
        <f aca="false">G166*9.5</f>
        <v>50456.115</v>
      </c>
    </row>
    <row r="167" customFormat="false" ht="25.5" hidden="false" customHeight="false" outlineLevel="0" collapsed="false">
      <c r="A167" s="33" t="n">
        <v>7</v>
      </c>
      <c r="B167" s="10" t="s">
        <v>155</v>
      </c>
      <c r="C167" s="34" t="n">
        <v>200</v>
      </c>
      <c r="D167" s="34" t="n">
        <v>1766.1</v>
      </c>
      <c r="E167" s="36" t="n">
        <f aca="false">SUM([1]Cічень!E179+[1]Лютий!E179)</f>
        <v>1099.11</v>
      </c>
      <c r="F167" s="36" t="n">
        <f aca="false">SUM([1]Cічень!F179+[1]Лютий!F179)</f>
        <v>72.7</v>
      </c>
      <c r="G167" s="36" t="n">
        <f aca="false">SUM([1]Cічень!G179+[1]Лютий!G179)</f>
        <v>0</v>
      </c>
      <c r="H167" s="36" t="n">
        <f aca="false">SUM([1]Cічень!H179+[1]Лютий!H179)</f>
        <v>40.39</v>
      </c>
      <c r="I167" s="36" t="n">
        <f aca="false">SUM([1]Cічень!I179+[1]Лютий!I179)</f>
        <v>0</v>
      </c>
      <c r="J167" s="60" t="n">
        <f aca="false">K167/D167</f>
        <v>48.4962403034936</v>
      </c>
      <c r="K167" s="61" t="n">
        <f aca="false">L167+M167+E167</f>
        <v>85649.21</v>
      </c>
      <c r="L167" s="62" t="n">
        <f aca="false">F167*1163</f>
        <v>84550.1</v>
      </c>
      <c r="M167" s="62" t="n">
        <f aca="false">G167*9.5</f>
        <v>0</v>
      </c>
    </row>
    <row r="168" customFormat="false" ht="38.25" hidden="false" customHeight="false" outlineLevel="0" collapsed="false">
      <c r="A168" s="33" t="n">
        <v>8</v>
      </c>
      <c r="B168" s="10" t="s">
        <v>156</v>
      </c>
      <c r="C168" s="34" t="n">
        <v>28</v>
      </c>
      <c r="D168" s="34" t="n">
        <v>150</v>
      </c>
      <c r="E168" s="36" t="n">
        <f aca="false">SUM([1]Cічень!E174+[1]Лютий!E174)</f>
        <v>6994.11</v>
      </c>
      <c r="F168" s="36" t="n">
        <f aca="false">SUM([1]Cічень!F174+[1]Лютий!F174)</f>
        <v>0</v>
      </c>
      <c r="G168" s="36" t="n">
        <f aca="false">SUM([1]Cічень!G174+[1]Лютий!G174)</f>
        <v>0</v>
      </c>
      <c r="H168" s="36" t="n">
        <f aca="false">SUM([1]Cічень!H174+[1]Лютий!H174)</f>
        <v>0</v>
      </c>
      <c r="I168" s="36" t="n">
        <f aca="false">SUM([1]Cічень!I174+[1]Лютий!I174)</f>
        <v>0</v>
      </c>
      <c r="J168" s="60" t="n">
        <f aca="false">K168/D168</f>
        <v>46.6274</v>
      </c>
      <c r="K168" s="61" t="n">
        <f aca="false">L168+M168+E168</f>
        <v>6994.11</v>
      </c>
      <c r="L168" s="62" t="n">
        <f aca="false">F168*1163</f>
        <v>0</v>
      </c>
      <c r="M168" s="62" t="n">
        <f aca="false">G168*9.5</f>
        <v>0</v>
      </c>
    </row>
    <row r="169" customFormat="false" ht="15" hidden="false" customHeight="false" outlineLevel="0" collapsed="false">
      <c r="A169" s="33" t="n">
        <v>9</v>
      </c>
      <c r="B169" s="10" t="s">
        <v>157</v>
      </c>
      <c r="C169" s="34" t="n">
        <v>20</v>
      </c>
      <c r="D169" s="34" t="n">
        <v>417.57</v>
      </c>
      <c r="E169" s="36" t="n">
        <f aca="false">SUM([1]Cічень!E175+[1]Лютий!E175)</f>
        <v>620.54</v>
      </c>
      <c r="F169" s="36" t="n">
        <f aca="false">SUM([1]Cічень!F175+[1]Лютий!F175)</f>
        <v>0</v>
      </c>
      <c r="G169" s="36" t="n">
        <f aca="false">SUM([1]Cічень!G175+[1]Лютий!G175)</f>
        <v>1905.13</v>
      </c>
      <c r="H169" s="36" t="n">
        <f aca="false">SUM([1]Cічень!H175+[1]Лютий!H175)</f>
        <v>7.2</v>
      </c>
      <c r="I169" s="36" t="n">
        <f aca="false">SUM([1]Cічень!I175+[1]Лютий!I175)</f>
        <v>0</v>
      </c>
      <c r="J169" s="60" t="n">
        <f aca="false">K169/D169</f>
        <v>44.8290705749934</v>
      </c>
      <c r="K169" s="61" t="n">
        <f aca="false">L169+M169+E169</f>
        <v>18719.275</v>
      </c>
      <c r="L169" s="62" t="n">
        <f aca="false">F169*1163</f>
        <v>0</v>
      </c>
      <c r="M169" s="62" t="n">
        <f aca="false">G169*9.5</f>
        <v>18098.735</v>
      </c>
    </row>
    <row r="170" customFormat="false" ht="15" hidden="false" customHeight="false" outlineLevel="0" collapsed="false">
      <c r="A170" s="33" t="n">
        <v>10</v>
      </c>
      <c r="B170" s="10" t="s">
        <v>158</v>
      </c>
      <c r="C170" s="34" t="n">
        <v>20</v>
      </c>
      <c r="D170" s="34" t="n">
        <v>170.4</v>
      </c>
      <c r="E170" s="36" t="n">
        <f aca="false">SUM([1]Cічень!E180+[1]Лютий!E180)</f>
        <v>149.22</v>
      </c>
      <c r="F170" s="36" t="n">
        <f aca="false">SUM([1]Cічень!F180+[1]Лютий!F180)</f>
        <v>0</v>
      </c>
      <c r="G170" s="36" t="n">
        <f aca="false">SUM([1]Cічень!G180+[1]Лютий!G180)</f>
        <v>763.29</v>
      </c>
      <c r="H170" s="36" t="n">
        <f aca="false">SUM([1]Cічень!H180+[1]Лютий!H180)</f>
        <v>0</v>
      </c>
      <c r="I170" s="36" t="n">
        <f aca="false">SUM([1]Cічень!I180+[1]Лютий!I180)</f>
        <v>0</v>
      </c>
      <c r="J170" s="60" t="n">
        <f aca="false">K170/D170</f>
        <v>43.4300176056338</v>
      </c>
      <c r="K170" s="61" t="n">
        <f aca="false">L170+M170+E170</f>
        <v>7400.475</v>
      </c>
      <c r="L170" s="62" t="n">
        <f aca="false">F170*1163</f>
        <v>0</v>
      </c>
      <c r="M170" s="62" t="n">
        <f aca="false">G170*9.5</f>
        <v>7251.255</v>
      </c>
    </row>
    <row r="171" customFormat="false" ht="25.5" hidden="false" customHeight="false" outlineLevel="0" collapsed="false">
      <c r="A171" s="33" t="n">
        <v>11</v>
      </c>
      <c r="B171" s="10" t="s">
        <v>159</v>
      </c>
      <c r="C171" s="34" t="n">
        <v>52</v>
      </c>
      <c r="D171" s="34" t="n">
        <v>1060.2</v>
      </c>
      <c r="E171" s="36" t="n">
        <f aca="false">SUM([1]Cічень!E177+[1]Лютий!E177)</f>
        <v>460.76</v>
      </c>
      <c r="F171" s="36" t="n">
        <f aca="false">SUM([1]Cічень!F177+[1]Лютий!F177)</f>
        <v>33.66</v>
      </c>
      <c r="G171" s="36" t="n">
        <f aca="false">SUM([1]Cічень!G177+[1]Лютий!G177)</f>
        <v>0</v>
      </c>
      <c r="H171" s="36" t="n">
        <f aca="false">SUM([1]Cічень!H177+[1]Лютий!H177)</f>
        <v>14.83</v>
      </c>
      <c r="I171" s="36" t="n">
        <f aca="false">SUM([1]Cічень!I177+[1]Лютий!I177)</f>
        <v>0</v>
      </c>
      <c r="J171" s="60" t="n">
        <f aca="false">K171/D171</f>
        <v>37.3583663459725</v>
      </c>
      <c r="K171" s="61" t="n">
        <f aca="false">L171+M171+E171</f>
        <v>39607.34</v>
      </c>
      <c r="L171" s="62" t="n">
        <f aca="false">F171*1163</f>
        <v>39146.58</v>
      </c>
      <c r="M171" s="62" t="n">
        <f aca="false">G171*9.5</f>
        <v>0</v>
      </c>
    </row>
    <row r="172" customFormat="false" ht="15" hidden="false" customHeight="false" outlineLevel="0" collapsed="false">
      <c r="A172" s="33" t="n">
        <v>12</v>
      </c>
      <c r="B172" s="10" t="s">
        <v>160</v>
      </c>
      <c r="C172" s="34" t="n">
        <v>500</v>
      </c>
      <c r="D172" s="34" t="n">
        <v>2129.3</v>
      </c>
      <c r="E172" s="36" t="n">
        <f aca="false">SUM([1]Cічень!E181+[1]Лютий!E181)</f>
        <v>2148.07</v>
      </c>
      <c r="F172" s="36" t="n">
        <f aca="false">SUM([1]Cічень!F181+[1]Лютий!F181)</f>
        <v>64.5</v>
      </c>
      <c r="G172" s="36" t="n">
        <f aca="false">SUM([1]Cічень!G181+[1]Лютий!G181)</f>
        <v>0</v>
      </c>
      <c r="H172" s="36" t="n">
        <f aca="false">SUM([1]Cічень!H181+[1]Лютий!H181)</f>
        <v>60.23</v>
      </c>
      <c r="I172" s="36" t="n">
        <f aca="false">SUM([1]Cічень!I181+[1]Лютий!I181)</f>
        <v>0</v>
      </c>
      <c r="J172" s="60" t="n">
        <f aca="false">K172/D172</f>
        <v>36.2379984032311</v>
      </c>
      <c r="K172" s="61" t="n">
        <f aca="false">L172+M172+E172</f>
        <v>77161.57</v>
      </c>
      <c r="L172" s="62" t="n">
        <f aca="false">F172*1163</f>
        <v>75013.5</v>
      </c>
      <c r="M172" s="62" t="n">
        <f aca="false">G172*9.5</f>
        <v>0</v>
      </c>
    </row>
    <row r="173" customFormat="false" ht="15" hidden="false" customHeight="false" outlineLevel="0" collapsed="false">
      <c r="A173" s="33" t="n">
        <v>13</v>
      </c>
      <c r="B173" s="10" t="s">
        <v>161</v>
      </c>
      <c r="C173" s="34" t="n">
        <v>8</v>
      </c>
      <c r="D173" s="34" t="n">
        <v>285</v>
      </c>
      <c r="E173" s="36" t="n">
        <f aca="false">SUM([1]Cічень!E178+[1]Лютий!E178)</f>
        <v>289.59</v>
      </c>
      <c r="F173" s="36" t="n">
        <f aca="false">SUM([1]Cічень!F178+[1]Лютий!F178)</f>
        <v>0</v>
      </c>
      <c r="G173" s="36" t="n">
        <f aca="false">SUM([1]Cічень!G178+[1]Лютий!G178)</f>
        <v>1055.82</v>
      </c>
      <c r="H173" s="36" t="n">
        <f aca="false">SUM([1]Cічень!H178+[1]Лютий!H178)</f>
        <v>1</v>
      </c>
      <c r="I173" s="36" t="n">
        <f aca="false">SUM([1]Cічень!I178+[1]Лютий!I178)</f>
        <v>0</v>
      </c>
      <c r="J173" s="60" t="n">
        <f aca="false">K173/D173</f>
        <v>36.2101052631579</v>
      </c>
      <c r="K173" s="61" t="n">
        <f aca="false">L173+M173+E173</f>
        <v>10319.88</v>
      </c>
      <c r="L173" s="62" t="n">
        <f aca="false">F173*1163</f>
        <v>0</v>
      </c>
      <c r="M173" s="62" t="n">
        <f aca="false">G173*9.5</f>
        <v>10030.29</v>
      </c>
    </row>
    <row r="174" customFormat="false" ht="15" hidden="false" customHeight="false" outlineLevel="0" collapsed="false">
      <c r="A174" s="33" t="n">
        <v>14</v>
      </c>
      <c r="B174" s="10" t="s">
        <v>162</v>
      </c>
      <c r="C174" s="34" t="n">
        <v>13</v>
      </c>
      <c r="D174" s="34" t="n">
        <v>273.5</v>
      </c>
      <c r="E174" s="36" t="n">
        <f aca="false">SUM([1]Cічень!E173+[1]Лютий!E173)</f>
        <v>9778.94</v>
      </c>
      <c r="F174" s="36" t="n">
        <f aca="false">SUM([1]Cічень!F173+[1]Лютий!F173)</f>
        <v>0</v>
      </c>
      <c r="G174" s="36" t="n">
        <f aca="false">SUM([1]Cічень!G173+[1]Лютий!G173)</f>
        <v>0</v>
      </c>
      <c r="H174" s="36" t="n">
        <f aca="false">SUM([1]Cічень!H173+[1]Лютий!H173)</f>
        <v>12.55</v>
      </c>
      <c r="I174" s="36" t="n">
        <f aca="false">SUM([1]Cічень!I173+[1]Лютий!I173)</f>
        <v>0</v>
      </c>
      <c r="J174" s="60" t="n">
        <f aca="false">K174/D174</f>
        <v>35.7548080438757</v>
      </c>
      <c r="K174" s="61" t="n">
        <f aca="false">L174+M174+E174</f>
        <v>9778.94</v>
      </c>
      <c r="L174" s="62" t="n">
        <f aca="false">F174*1163</f>
        <v>0</v>
      </c>
      <c r="M174" s="62" t="n">
        <f aca="false">G174*9.5</f>
        <v>0</v>
      </c>
    </row>
    <row r="175" customFormat="false" ht="25.5" hidden="false" customHeight="false" outlineLevel="0" collapsed="false">
      <c r="A175" s="33" t="n">
        <v>15</v>
      </c>
      <c r="B175" s="10" t="s">
        <v>163</v>
      </c>
      <c r="C175" s="34" t="n">
        <v>701</v>
      </c>
      <c r="D175" s="34" t="n">
        <v>2911</v>
      </c>
      <c r="E175" s="36" t="n">
        <f aca="false">SUM([1]Cічень!E182+[1]Лютий!E182)</f>
        <v>2155.39</v>
      </c>
      <c r="F175" s="36" t="n">
        <f aca="false">SUM([1]Cічень!F182+[1]Лютий!F182)</f>
        <v>73.98</v>
      </c>
      <c r="G175" s="36" t="n">
        <f aca="false">SUM([1]Cічень!G182+[1]Лютий!G182)</f>
        <v>0</v>
      </c>
      <c r="H175" s="36" t="n">
        <f aca="false">SUM([1]Cічень!H182+[1]Лютий!H182)</f>
        <v>67.38</v>
      </c>
      <c r="I175" s="36" t="n">
        <f aca="false">SUM([1]Cічень!I182+[1]Лютий!I182)</f>
        <v>0</v>
      </c>
      <c r="J175" s="60" t="n">
        <f aca="false">K175/D175</f>
        <v>30.2968498797664</v>
      </c>
      <c r="K175" s="61" t="n">
        <f aca="false">L175+M175+E175</f>
        <v>88194.13</v>
      </c>
      <c r="L175" s="62" t="n">
        <f aca="false">F175*1163</f>
        <v>86038.74</v>
      </c>
      <c r="M175" s="62" t="n">
        <f aca="false">G175*9.5</f>
        <v>0</v>
      </c>
    </row>
    <row r="176" customFormat="false" ht="25.5" hidden="false" customHeight="false" outlineLevel="0" collapsed="false">
      <c r="A176" s="33" t="n">
        <v>16</v>
      </c>
      <c r="B176" s="10" t="s">
        <v>164</v>
      </c>
      <c r="C176" s="34" t="n">
        <v>410</v>
      </c>
      <c r="D176" s="34" t="n">
        <v>1300.8</v>
      </c>
      <c r="E176" s="36" t="n">
        <f aca="false">SUM([1]Cічень!E184+[1]Лютий!E184)</f>
        <v>1037.92</v>
      </c>
      <c r="F176" s="36" t="n">
        <f aca="false">SUM([1]Cічень!F184+[1]Лютий!F184)</f>
        <v>30.06</v>
      </c>
      <c r="G176" s="36" t="n">
        <f aca="false">SUM([1]Cічень!G184+[1]Лютий!G184)</f>
        <v>0</v>
      </c>
      <c r="H176" s="36" t="n">
        <f aca="false">SUM([1]Cічень!H184+[1]Лютий!H184)</f>
        <v>38.73</v>
      </c>
      <c r="I176" s="36" t="n">
        <f aca="false">SUM([1]Cічень!I184+[1]Лютий!I184)</f>
        <v>0</v>
      </c>
      <c r="J176" s="60" t="n">
        <f aca="false">K176/D176</f>
        <v>27.6735086100861</v>
      </c>
      <c r="K176" s="61" t="n">
        <f aca="false">L176+M176+E176</f>
        <v>35997.7</v>
      </c>
      <c r="L176" s="62" t="n">
        <f aca="false">F176*1163</f>
        <v>34959.78</v>
      </c>
      <c r="M176" s="62" t="n">
        <f aca="false">G176*9.5</f>
        <v>0</v>
      </c>
    </row>
    <row r="177" customFormat="false" ht="15" hidden="false" customHeight="false" outlineLevel="0" collapsed="false">
      <c r="A177" s="33" t="n">
        <v>17</v>
      </c>
      <c r="B177" s="10" t="s">
        <v>165</v>
      </c>
      <c r="C177" s="34" t="n">
        <v>10</v>
      </c>
      <c r="D177" s="34" t="n">
        <v>372.8</v>
      </c>
      <c r="E177" s="36" t="n">
        <f aca="false">SUM([1]Cічень!E185+[1]Лютий!E185)</f>
        <v>111.47</v>
      </c>
      <c r="F177" s="36" t="n">
        <f aca="false">SUM([1]Cічень!F185+[1]Лютий!F185)</f>
        <v>0</v>
      </c>
      <c r="G177" s="36" t="n">
        <f aca="false">SUM([1]Cічень!G185+[1]Лютий!G185)</f>
        <v>883.82</v>
      </c>
      <c r="H177" s="36" t="n">
        <f aca="false">SUM([1]Cічень!H185+[1]Лютий!H185)</f>
        <v>2</v>
      </c>
      <c r="I177" s="36" t="n">
        <f aca="false">SUM([1]Cічень!I185+[1]Лютий!I185)</f>
        <v>0</v>
      </c>
      <c r="J177" s="60" t="n">
        <f aca="false">K177/D177</f>
        <v>22.8212446351931</v>
      </c>
      <c r="K177" s="61" t="n">
        <f aca="false">L177+M177+E177</f>
        <v>8507.76</v>
      </c>
      <c r="L177" s="62" t="n">
        <f aca="false">F177*1163</f>
        <v>0</v>
      </c>
      <c r="M177" s="62" t="n">
        <f aca="false">G177*9.5</f>
        <v>8396.29</v>
      </c>
    </row>
    <row r="178" customFormat="false" ht="25.5" hidden="false" customHeight="false" outlineLevel="0" collapsed="false">
      <c r="A178" s="33" t="n">
        <v>18</v>
      </c>
      <c r="B178" s="10" t="s">
        <v>166</v>
      </c>
      <c r="C178" s="34" t="n">
        <v>11</v>
      </c>
      <c r="D178" s="34" t="n">
        <v>600.23</v>
      </c>
      <c r="E178" s="36" t="n">
        <f aca="false">SUM([1]Cічень!E190+[1]Лютий!E190)</f>
        <v>3942.21</v>
      </c>
      <c r="F178" s="36" t="n">
        <f aca="false">SUM([1]Cічень!F190+[1]Лютий!F190)</f>
        <v>0</v>
      </c>
      <c r="G178" s="36" t="n">
        <f aca="false">SUM([1]Cічень!G190+[1]Лютий!G190)</f>
        <v>0</v>
      </c>
      <c r="H178" s="36" t="n">
        <f aca="false">SUM([1]Cічень!H190+[1]Лютий!H190)</f>
        <v>0</v>
      </c>
      <c r="I178" s="36" t="n">
        <f aca="false">SUM([1]Cічень!I190+[1]Лютий!I190)</f>
        <v>0</v>
      </c>
      <c r="J178" s="60" t="n">
        <f aca="false">K178/D178</f>
        <v>6.56783233093981</v>
      </c>
      <c r="K178" s="61" t="n">
        <f aca="false">L178+M178+E178</f>
        <v>3942.21</v>
      </c>
      <c r="L178" s="62" t="n">
        <f aca="false">F178*1163</f>
        <v>0</v>
      </c>
      <c r="M178" s="62" t="n">
        <f aca="false">G178*9.5</f>
        <v>0</v>
      </c>
    </row>
    <row r="179" customFormat="false" ht="25.5" hidden="false" customHeight="false" outlineLevel="0" collapsed="false">
      <c r="A179" s="33" t="n">
        <v>19</v>
      </c>
      <c r="B179" s="10" t="s">
        <v>167</v>
      </c>
      <c r="C179" s="34" t="n">
        <v>50</v>
      </c>
      <c r="D179" s="34" t="n">
        <v>45</v>
      </c>
      <c r="E179" s="36" t="n">
        <f aca="false">SUM([1]Cічень!E191+[1]Лютий!E191)</f>
        <v>254.8</v>
      </c>
      <c r="F179" s="36" t="n">
        <f aca="false">SUM([1]Cічень!F191+[1]Лютий!F191)</f>
        <v>0</v>
      </c>
      <c r="G179" s="36" t="n">
        <f aca="false">SUM([1]Cічень!G191+[1]Лютий!G191)</f>
        <v>0</v>
      </c>
      <c r="H179" s="36" t="n">
        <f aca="false">SUM([1]Cічень!H191+[1]Лютий!H191)</f>
        <v>0</v>
      </c>
      <c r="I179" s="36" t="n">
        <f aca="false">SUM([1]Cічень!I191+[1]Лютий!I191)</f>
        <v>0</v>
      </c>
      <c r="J179" s="60" t="n">
        <f aca="false">K179/D179</f>
        <v>5.66222222222222</v>
      </c>
      <c r="K179" s="61" t="n">
        <f aca="false">L179+M179+E179</f>
        <v>254.8</v>
      </c>
      <c r="L179" s="62" t="n">
        <f aca="false">F179*1163</f>
        <v>0</v>
      </c>
      <c r="M179" s="62" t="n">
        <f aca="false">G179*9.5</f>
        <v>0</v>
      </c>
    </row>
    <row r="180" customFormat="false" ht="15" hidden="false" customHeight="false" outlineLevel="0" collapsed="false">
      <c r="A180" s="33" t="n">
        <v>20</v>
      </c>
      <c r="B180" s="10" t="s">
        <v>168</v>
      </c>
      <c r="C180" s="34" t="n">
        <v>64</v>
      </c>
      <c r="D180" s="34" t="n">
        <v>236.7</v>
      </c>
      <c r="E180" s="36" t="n">
        <f aca="false">SUM([1]Cічень!E187+[1]Лютий!E187)</f>
        <v>1241.12</v>
      </c>
      <c r="F180" s="36" t="n">
        <f aca="false">SUM([1]Cічень!F187+[1]Лютий!F187)</f>
        <v>0</v>
      </c>
      <c r="G180" s="36" t="n">
        <f aca="false">SUM([1]Cічень!G187+[1]Лютий!G187)</f>
        <v>0</v>
      </c>
      <c r="H180" s="36" t="n">
        <f aca="false">SUM([1]Cічень!H187+[1]Лютий!H187)</f>
        <v>2</v>
      </c>
      <c r="I180" s="36" t="n">
        <f aca="false">SUM([1]Cічень!I187+[1]Лютий!I187)</f>
        <v>1</v>
      </c>
      <c r="J180" s="60" t="n">
        <f aca="false">K180/D180</f>
        <v>5.24343050274609</v>
      </c>
      <c r="K180" s="61" t="n">
        <f aca="false">L180+M180+E180</f>
        <v>1241.12</v>
      </c>
      <c r="L180" s="62" t="n">
        <f aca="false">F180*1163</f>
        <v>0</v>
      </c>
      <c r="M180" s="62" t="n">
        <f aca="false">G180*9.5</f>
        <v>0</v>
      </c>
    </row>
    <row r="181" customFormat="false" ht="15" hidden="false" customHeight="false" outlineLevel="0" collapsed="false">
      <c r="A181" s="33" t="n">
        <v>21</v>
      </c>
      <c r="B181" s="10" t="s">
        <v>169</v>
      </c>
      <c r="C181" s="34" t="n">
        <v>64</v>
      </c>
      <c r="D181" s="34" t="n">
        <v>376.7</v>
      </c>
      <c r="E181" s="36" t="n">
        <f aca="false">SUM([1]Cічень!E188+[1]Лютий!E188)</f>
        <v>1616.05</v>
      </c>
      <c r="F181" s="36" t="n">
        <f aca="false">SUM([1]Cічень!F188+[1]Лютий!F188)</f>
        <v>0</v>
      </c>
      <c r="G181" s="36" t="n">
        <f aca="false">SUM([1]Cічень!G188+[1]Лютий!G188)</f>
        <v>0</v>
      </c>
      <c r="H181" s="36" t="n">
        <f aca="false">SUM([1]Cічень!H188+[1]Лютий!H188)</f>
        <v>6</v>
      </c>
      <c r="I181" s="36" t="n">
        <f aca="false">SUM([1]Cічень!I188+[1]Лютий!I188)</f>
        <v>0</v>
      </c>
      <c r="J181" s="60" t="n">
        <f aca="false">K181/D181</f>
        <v>4.29001858242633</v>
      </c>
      <c r="K181" s="61" t="n">
        <f aca="false">L181+M181+E181</f>
        <v>1616.05</v>
      </c>
      <c r="L181" s="62" t="n">
        <f aca="false">F181*1163</f>
        <v>0</v>
      </c>
      <c r="M181" s="62" t="n">
        <f aca="false">G181*9.5</f>
        <v>0</v>
      </c>
    </row>
    <row r="182" customFormat="false" ht="25.5" hidden="false" customHeight="false" outlineLevel="0" collapsed="false">
      <c r="A182" s="33" t="n">
        <v>22</v>
      </c>
      <c r="B182" s="10" t="s">
        <v>170</v>
      </c>
      <c r="C182" s="34" t="n">
        <v>90</v>
      </c>
      <c r="D182" s="34" t="n">
        <v>143.2</v>
      </c>
      <c r="E182" s="36" t="n">
        <f aca="false">SUM([1]Cічень!E189+[1]Лютий!E189)</f>
        <v>436.97</v>
      </c>
      <c r="F182" s="36" t="n">
        <f aca="false">SUM([1]Cічень!F189+[1]Лютий!F189)</f>
        <v>0</v>
      </c>
      <c r="G182" s="36" t="n">
        <f aca="false">SUM([1]Cічень!G189+[1]Лютий!G189)</f>
        <v>0</v>
      </c>
      <c r="H182" s="36" t="n">
        <f aca="false">SUM([1]Cічень!H189+[1]Лютий!H189)</f>
        <v>5</v>
      </c>
      <c r="I182" s="36" t="n">
        <f aca="false">SUM([1]Cічень!I189+[1]Лютий!I189)</f>
        <v>0</v>
      </c>
      <c r="J182" s="60" t="n">
        <f aca="false">K182/D182</f>
        <v>3.05146648044693</v>
      </c>
      <c r="K182" s="61" t="n">
        <f aca="false">L182+M182+E182</f>
        <v>436.97</v>
      </c>
      <c r="L182" s="62" t="n">
        <f aca="false">F182*1163</f>
        <v>0</v>
      </c>
      <c r="M182" s="62" t="n">
        <f aca="false">G182*9.5</f>
        <v>0</v>
      </c>
    </row>
    <row r="183" customFormat="false" ht="38.25" hidden="false" customHeight="false" outlineLevel="0" collapsed="false">
      <c r="A183" s="33" t="n">
        <v>23</v>
      </c>
      <c r="B183" s="10" t="s">
        <v>171</v>
      </c>
      <c r="C183" s="34" t="n">
        <v>127</v>
      </c>
      <c r="D183" s="34" t="n">
        <v>422</v>
      </c>
      <c r="E183" s="36" t="n">
        <f aca="false">SUM([1]Cічень!E195+[1]Лютий!E195)</f>
        <v>1007.41</v>
      </c>
      <c r="F183" s="36" t="n">
        <f aca="false">SUM([1]Cічень!F195+[1]Лютий!F195)</f>
        <v>0</v>
      </c>
      <c r="G183" s="36" t="n">
        <f aca="false">SUM([1]Cічень!G195+[1]Лютий!G195)</f>
        <v>0</v>
      </c>
      <c r="H183" s="36" t="n">
        <f aca="false">SUM([1]Cічень!H195+[1]Лютий!H195)</f>
        <v>12.62</v>
      </c>
      <c r="I183" s="36" t="n">
        <f aca="false">SUM([1]Cічень!I195+[1]Лютий!I195)</f>
        <v>0</v>
      </c>
      <c r="J183" s="60" t="n">
        <f aca="false">K183/D183</f>
        <v>2.38722748815166</v>
      </c>
      <c r="K183" s="61" t="n">
        <f aca="false">L183+M183+E183</f>
        <v>1007.41</v>
      </c>
      <c r="L183" s="62" t="n">
        <f aca="false">F183*1163</f>
        <v>0</v>
      </c>
      <c r="M183" s="62" t="n">
        <f aca="false">G183*9.5</f>
        <v>0</v>
      </c>
    </row>
    <row r="184" customFormat="false" ht="25.5" hidden="false" customHeight="false" outlineLevel="0" collapsed="false">
      <c r="A184" s="33" t="n">
        <v>24</v>
      </c>
      <c r="B184" s="10" t="s">
        <v>172</v>
      </c>
      <c r="C184" s="34" t="n">
        <v>15</v>
      </c>
      <c r="D184" s="34" t="n">
        <v>277</v>
      </c>
      <c r="E184" s="36" t="n">
        <f aca="false">SUM([1]Cічень!E200+[1]Лютий!E200)</f>
        <v>607.73</v>
      </c>
      <c r="F184" s="36" t="n">
        <f aca="false">SUM([1]Cічень!F200+[1]Лютий!F200)</f>
        <v>0</v>
      </c>
      <c r="G184" s="36" t="n">
        <f aca="false">SUM([1]Cічень!G200+[1]Лютий!G200)</f>
        <v>0</v>
      </c>
      <c r="H184" s="36" t="n">
        <f aca="false">SUM([1]Cічень!H200+[1]Лютий!H200)</f>
        <v>0</v>
      </c>
      <c r="I184" s="36" t="n">
        <f aca="false">SUM([1]Cічень!I200+[1]Лютий!I200)</f>
        <v>0</v>
      </c>
      <c r="J184" s="60" t="n">
        <f aca="false">K184/D184</f>
        <v>2.19397111913357</v>
      </c>
      <c r="K184" s="61" t="n">
        <f aca="false">L184+M184+E184</f>
        <v>607.73</v>
      </c>
      <c r="L184" s="62" t="n">
        <f aca="false">F184*1163</f>
        <v>0</v>
      </c>
      <c r="M184" s="62" t="n">
        <f aca="false">G184*9.5</f>
        <v>0</v>
      </c>
    </row>
    <row r="185" customFormat="false" ht="25.5" hidden="false" customHeight="false" outlineLevel="0" collapsed="false">
      <c r="A185" s="33" t="n">
        <v>25</v>
      </c>
      <c r="B185" s="10" t="s">
        <v>173</v>
      </c>
      <c r="C185" s="34" t="n">
        <v>20</v>
      </c>
      <c r="D185" s="34" t="n">
        <v>987</v>
      </c>
      <c r="E185" s="36" t="n">
        <f aca="false">SUM([1]Cічень!E196+[1]Лютий!E196)</f>
        <v>2132.51</v>
      </c>
      <c r="F185" s="36" t="n">
        <f aca="false">SUM([1]Cічень!F196+[1]Лютий!F196)</f>
        <v>0</v>
      </c>
      <c r="G185" s="36" t="n">
        <f aca="false">SUM([1]Cічень!G196+[1]Лютий!G196)</f>
        <v>0</v>
      </c>
      <c r="H185" s="36" t="n">
        <f aca="false">SUM([1]Cічень!H196+[1]Лютий!H196)</f>
        <v>9.81</v>
      </c>
      <c r="I185" s="36" t="n">
        <f aca="false">SUM([1]Cічень!I196+[1]Лютий!I196)</f>
        <v>0</v>
      </c>
      <c r="J185" s="60" t="n">
        <f aca="false">K185/D185</f>
        <v>2.1605977710233</v>
      </c>
      <c r="K185" s="61" t="n">
        <f aca="false">L185+M185+E185</f>
        <v>2132.51</v>
      </c>
      <c r="L185" s="62" t="n">
        <f aca="false">F185*1163</f>
        <v>0</v>
      </c>
      <c r="M185" s="62" t="n">
        <f aca="false">G185*9.5</f>
        <v>0</v>
      </c>
    </row>
    <row r="186" customFormat="false" ht="15" hidden="false" customHeight="false" outlineLevel="0" collapsed="false">
      <c r="A186" s="33" t="n">
        <v>26</v>
      </c>
      <c r="B186" s="10" t="s">
        <v>174</v>
      </c>
      <c r="C186" s="34" t="n">
        <v>47</v>
      </c>
      <c r="D186" s="34" t="n">
        <v>194.4</v>
      </c>
      <c r="E186" s="36" t="n">
        <f aca="false">SUM([1]Cічень!E193+[1]Лютий!E193)</f>
        <v>381.53</v>
      </c>
      <c r="F186" s="36" t="n">
        <f aca="false">SUM([1]Cічень!F193+[1]Лютий!F193)</f>
        <v>0</v>
      </c>
      <c r="G186" s="36" t="n">
        <f aca="false">SUM([1]Cічень!G193+[1]Лютий!G193)</f>
        <v>0</v>
      </c>
      <c r="H186" s="36" t="n">
        <f aca="false">SUM([1]Cічень!H193+[1]Лютий!H193)</f>
        <v>5</v>
      </c>
      <c r="I186" s="36" t="n">
        <f aca="false">SUM([1]Cічень!I193+[1]Лютий!I193)</f>
        <v>0</v>
      </c>
      <c r="J186" s="60" t="n">
        <f aca="false">K186/D186</f>
        <v>1.96260288065844</v>
      </c>
      <c r="K186" s="61" t="n">
        <f aca="false">L186+M186+E186</f>
        <v>381.53</v>
      </c>
      <c r="L186" s="62" t="n">
        <f aca="false">F186*1163</f>
        <v>0</v>
      </c>
      <c r="M186" s="62" t="n">
        <f aca="false">G186*9.5</f>
        <v>0</v>
      </c>
    </row>
    <row r="187" customFormat="false" ht="15" hidden="false" customHeight="false" outlineLevel="0" collapsed="false">
      <c r="A187" s="33" t="n">
        <v>27</v>
      </c>
      <c r="B187" s="10" t="s">
        <v>175</v>
      </c>
      <c r="C187" s="34" t="n">
        <v>20</v>
      </c>
      <c r="D187" s="34" t="n">
        <v>372.8</v>
      </c>
      <c r="E187" s="36" t="n">
        <f aca="false">SUM([1]Cічень!E194+[1]Лютий!E194)</f>
        <v>698.2</v>
      </c>
      <c r="F187" s="36" t="n">
        <f aca="false">SUM([1]Cічень!F194+[1]Лютий!F194)</f>
        <v>0</v>
      </c>
      <c r="G187" s="36" t="n">
        <f aca="false">SUM([1]Cічень!G194+[1]Лютий!G194)</f>
        <v>0</v>
      </c>
      <c r="H187" s="36" t="n">
        <f aca="false">SUM([1]Cічень!H194+[1]Лютий!H194)</f>
        <v>0</v>
      </c>
      <c r="I187" s="36" t="n">
        <f aca="false">SUM([1]Cічень!I194+[1]Лютий!I194)</f>
        <v>0</v>
      </c>
      <c r="J187" s="60" t="n">
        <f aca="false">K187/D187</f>
        <v>1.87285407725322</v>
      </c>
      <c r="K187" s="61" t="n">
        <f aca="false">L187+M187+E187</f>
        <v>698.2</v>
      </c>
      <c r="L187" s="62" t="n">
        <f aca="false">F187*1163</f>
        <v>0</v>
      </c>
      <c r="M187" s="62" t="n">
        <f aca="false">G187*9.5</f>
        <v>0</v>
      </c>
    </row>
    <row r="188" customFormat="false" ht="38.25" hidden="false" customHeight="false" outlineLevel="0" collapsed="false">
      <c r="A188" s="33" t="n">
        <v>28</v>
      </c>
      <c r="B188" s="10" t="s">
        <v>176</v>
      </c>
      <c r="C188" s="34" t="n">
        <v>114</v>
      </c>
      <c r="D188" s="34" t="n">
        <v>471.9</v>
      </c>
      <c r="E188" s="36" t="n">
        <f aca="false">SUM([1]Cічень!E197+[1]Лютий!E197)</f>
        <v>724.79</v>
      </c>
      <c r="F188" s="36" t="n">
        <f aca="false">SUM([1]Cічень!F197+[1]Лютий!F197)</f>
        <v>0</v>
      </c>
      <c r="G188" s="36" t="n">
        <f aca="false">SUM([1]Cічень!G197+[1]Лютий!G197)</f>
        <v>0</v>
      </c>
      <c r="H188" s="36" t="n">
        <f aca="false">SUM([1]Cічень!H197+[1]Лютий!H197)</f>
        <v>11.8</v>
      </c>
      <c r="I188" s="36" t="n">
        <f aca="false">SUM([1]Cічень!I197+[1]Лютий!I197)</f>
        <v>2</v>
      </c>
      <c r="J188" s="60" t="n">
        <f aca="false">K188/D188</f>
        <v>1.53589743589744</v>
      </c>
      <c r="K188" s="61" t="n">
        <f aca="false">L188+M188+E188</f>
        <v>724.79</v>
      </c>
      <c r="L188" s="62" t="n">
        <f aca="false">F188*1163</f>
        <v>0</v>
      </c>
      <c r="M188" s="62" t="n">
        <f aca="false">G188*9.5</f>
        <v>0</v>
      </c>
    </row>
    <row r="189" customFormat="false" ht="25.5" hidden="false" customHeight="false" outlineLevel="0" collapsed="false">
      <c r="A189" s="33" t="n">
        <v>29</v>
      </c>
      <c r="B189" s="10" t="s">
        <v>177</v>
      </c>
      <c r="C189" s="34" t="n">
        <v>9</v>
      </c>
      <c r="D189" s="34" t="n">
        <v>131.83</v>
      </c>
      <c r="E189" s="36" t="n">
        <f aca="false">SUM([1]Cічень!E203+[1]Лютий!E203)</f>
        <v>189.82</v>
      </c>
      <c r="F189" s="36" t="n">
        <f aca="false">SUM([1]Cічень!F203+[1]Лютий!F203)</f>
        <v>0</v>
      </c>
      <c r="G189" s="36" t="n">
        <f aca="false">SUM([1]Cічень!G203+[1]Лютий!G203)</f>
        <v>0</v>
      </c>
      <c r="H189" s="36" t="n">
        <f aca="false">SUM([1]Cічень!H203+[1]Лютий!H203)</f>
        <v>0</v>
      </c>
      <c r="I189" s="36" t="n">
        <f aca="false">SUM([1]Cічень!I203+[1]Лютий!I203)</f>
        <v>0</v>
      </c>
      <c r="J189" s="60" t="n">
        <f aca="false">K189/D189</f>
        <v>1.43988469999241</v>
      </c>
      <c r="K189" s="61" t="n">
        <f aca="false">L189+M189+E189</f>
        <v>189.82</v>
      </c>
      <c r="L189" s="62" t="n">
        <f aca="false">F189*1163</f>
        <v>0</v>
      </c>
      <c r="M189" s="62" t="n">
        <f aca="false">G189*9.5</f>
        <v>0</v>
      </c>
    </row>
    <row r="190" customFormat="false" ht="15" hidden="false" customHeight="false" outlineLevel="0" collapsed="false">
      <c r="A190" s="33" t="n">
        <v>30</v>
      </c>
      <c r="B190" s="10" t="s">
        <v>178</v>
      </c>
      <c r="C190" s="34" t="n">
        <v>63</v>
      </c>
      <c r="D190" s="34" t="n">
        <v>198.3</v>
      </c>
      <c r="E190" s="36" t="n">
        <f aca="false">SUM([1]Cічень!E192+[1]Лютий!E192)</f>
        <v>254.29</v>
      </c>
      <c r="F190" s="36" t="n">
        <f aca="false">SUM([1]Cічень!F192+[1]Лютий!F192)</f>
        <v>0</v>
      </c>
      <c r="G190" s="36" t="n">
        <f aca="false">SUM([1]Cічень!G192+[1]Лютий!G192)</f>
        <v>0</v>
      </c>
      <c r="H190" s="36" t="n">
        <f aca="false">SUM([1]Cічень!H192+[1]Лютий!H192)</f>
        <v>3</v>
      </c>
      <c r="I190" s="36" t="n">
        <f aca="false">SUM([1]Cічень!I192+[1]Лютий!I192)</f>
        <v>0</v>
      </c>
      <c r="J190" s="60" t="n">
        <f aca="false">K190/D190</f>
        <v>1.28234997478568</v>
      </c>
      <c r="K190" s="61" t="n">
        <f aca="false">L190+M190+E190</f>
        <v>254.29</v>
      </c>
      <c r="L190" s="62" t="n">
        <f aca="false">F190*1163</f>
        <v>0</v>
      </c>
      <c r="M190" s="62" t="n">
        <f aca="false">G190*9.5</f>
        <v>0</v>
      </c>
    </row>
    <row r="191" customFormat="false" ht="15" hidden="false" customHeight="false" outlineLevel="0" collapsed="false">
      <c r="A191" s="33" t="n">
        <v>31</v>
      </c>
      <c r="B191" s="10" t="s">
        <v>179</v>
      </c>
      <c r="C191" s="34" t="n">
        <v>32</v>
      </c>
      <c r="D191" s="34" t="n">
        <v>84.5</v>
      </c>
      <c r="E191" s="36" t="n">
        <f aca="false">SUM([1]Cічень!E199+[1]Лютий!E199)</f>
        <v>86.08</v>
      </c>
      <c r="F191" s="36" t="n">
        <f aca="false">SUM([1]Cічень!F199+[1]Лютий!F199)</f>
        <v>0</v>
      </c>
      <c r="G191" s="36" t="n">
        <f aca="false">SUM([1]Cічень!G199+[1]Лютий!G199)</f>
        <v>0</v>
      </c>
      <c r="H191" s="36" t="n">
        <f aca="false">SUM([1]Cічень!H199+[1]Лютий!H199)</f>
        <v>2</v>
      </c>
      <c r="I191" s="36" t="n">
        <f aca="false">SUM([1]Cічень!I199+[1]Лютий!I199)</f>
        <v>0</v>
      </c>
      <c r="J191" s="60" t="n">
        <f aca="false">K191/D191</f>
        <v>1.01869822485207</v>
      </c>
      <c r="K191" s="61" t="n">
        <f aca="false">L191+M191+E191</f>
        <v>86.08</v>
      </c>
      <c r="L191" s="62" t="n">
        <f aca="false">F191*1163</f>
        <v>0</v>
      </c>
      <c r="M191" s="62" t="n">
        <f aca="false">G191*9.5</f>
        <v>0</v>
      </c>
    </row>
    <row r="192" customFormat="false" ht="15" hidden="false" customHeight="false" outlineLevel="0" collapsed="false">
      <c r="A192" s="33" t="n">
        <v>32</v>
      </c>
      <c r="B192" s="10" t="s">
        <v>180</v>
      </c>
      <c r="C192" s="34" t="n">
        <v>7</v>
      </c>
      <c r="D192" s="34" t="n">
        <v>372.6</v>
      </c>
      <c r="E192" s="36" t="n">
        <f aca="false">SUM([1]Cічень!E204+[1]Лютий!E204)</f>
        <v>320</v>
      </c>
      <c r="F192" s="36" t="n">
        <f aca="false">SUM([1]Cічень!F204+[1]Лютий!F204)</f>
        <v>0</v>
      </c>
      <c r="G192" s="36" t="n">
        <f aca="false">SUM([1]Cічень!G204+[1]Лютий!G204)</f>
        <v>0</v>
      </c>
      <c r="H192" s="36" t="n">
        <f aca="false">SUM([1]Cічень!H204+[1]Лютий!H204)</f>
        <v>0</v>
      </c>
      <c r="I192" s="36" t="n">
        <f aca="false">SUM([1]Cічень!I204+[1]Лютий!I204)</f>
        <v>0</v>
      </c>
      <c r="J192" s="60" t="n">
        <f aca="false">K192/D192</f>
        <v>0.858829844337091</v>
      </c>
      <c r="K192" s="61" t="n">
        <f aca="false">L192+M192+E192</f>
        <v>320</v>
      </c>
      <c r="L192" s="62" t="n">
        <f aca="false">F192*1163</f>
        <v>0</v>
      </c>
      <c r="M192" s="62" t="n">
        <f aca="false">G192*9.5</f>
        <v>0</v>
      </c>
    </row>
    <row r="193" customFormat="false" ht="25.5" hidden="false" customHeight="false" outlineLevel="0" collapsed="false">
      <c r="A193" s="33" t="n">
        <v>33</v>
      </c>
      <c r="B193" s="10" t="s">
        <v>181</v>
      </c>
      <c r="C193" s="34" t="n">
        <v>57</v>
      </c>
      <c r="D193" s="34" t="n">
        <v>240.1</v>
      </c>
      <c r="E193" s="36" t="n">
        <f aca="false">SUM([1]Cічень!E202+[1]Лютий!E202)</f>
        <v>199.22</v>
      </c>
      <c r="F193" s="36" t="n">
        <f aca="false">SUM([1]Cічень!F202+[1]Лютий!F202)</f>
        <v>0</v>
      </c>
      <c r="G193" s="36" t="n">
        <f aca="false">SUM([1]Cічень!G202+[1]Лютий!G202)</f>
        <v>0</v>
      </c>
      <c r="H193" s="36" t="n">
        <f aca="false">SUM([1]Cічень!H202+[1]Лютий!H202)</f>
        <v>3.63</v>
      </c>
      <c r="I193" s="36" t="n">
        <f aca="false">SUM([1]Cічень!I202+[1]Лютий!I202)</f>
        <v>0</v>
      </c>
      <c r="J193" s="60" t="n">
        <f aca="false">K193/D193</f>
        <v>0.829737609329446</v>
      </c>
      <c r="K193" s="61" t="n">
        <f aca="false">L193+M193+E193</f>
        <v>199.22</v>
      </c>
      <c r="L193" s="62" t="n">
        <f aca="false">F193*1163</f>
        <v>0</v>
      </c>
      <c r="M193" s="62" t="n">
        <f aca="false">G193*9.5</f>
        <v>0</v>
      </c>
    </row>
    <row r="194" customFormat="false" ht="25.5" hidden="false" customHeight="false" outlineLevel="0" collapsed="false">
      <c r="A194" s="33" t="n">
        <v>34</v>
      </c>
      <c r="B194" s="10" t="s">
        <v>182</v>
      </c>
      <c r="C194" s="34" t="n">
        <v>45</v>
      </c>
      <c r="D194" s="34" t="n">
        <v>140</v>
      </c>
      <c r="E194" s="36" t="n">
        <f aca="false">SUM([1]Cічень!E205+[1]Лютий!E205)</f>
        <v>114.38</v>
      </c>
      <c r="F194" s="36" t="n">
        <f aca="false">SUM([1]Cічень!F205+[1]Лютий!F205)</f>
        <v>0</v>
      </c>
      <c r="G194" s="36" t="n">
        <f aca="false">SUM([1]Cічень!G205+[1]Лютий!G205)</f>
        <v>0</v>
      </c>
      <c r="H194" s="36" t="n">
        <f aca="false">SUM([1]Cічень!H205+[1]Лютий!H205)</f>
        <v>0</v>
      </c>
      <c r="I194" s="36" t="n">
        <f aca="false">SUM([1]Cічень!I205+[1]Лютий!I205)</f>
        <v>0</v>
      </c>
      <c r="J194" s="60" t="n">
        <f aca="false">K194/D194</f>
        <v>0.817</v>
      </c>
      <c r="K194" s="61" t="n">
        <f aca="false">L194+M194+E194</f>
        <v>114.38</v>
      </c>
      <c r="L194" s="62" t="n">
        <f aca="false">F194*1163</f>
        <v>0</v>
      </c>
      <c r="M194" s="62" t="n">
        <f aca="false">G194*9.5</f>
        <v>0</v>
      </c>
    </row>
    <row r="195" customFormat="false" ht="25.5" hidden="false" customHeight="false" outlineLevel="0" collapsed="false">
      <c r="A195" s="33" t="n">
        <v>35</v>
      </c>
      <c r="B195" s="10" t="s">
        <v>183</v>
      </c>
      <c r="C195" s="34" t="n">
        <v>55</v>
      </c>
      <c r="D195" s="34" t="n">
        <v>56</v>
      </c>
      <c r="E195" s="36" t="n">
        <f aca="false">SUM([1]Cічень!E201+[1]Лютий!E201)</f>
        <v>38.42</v>
      </c>
      <c r="F195" s="36" t="n">
        <f aca="false">SUM([1]Cічень!F201+[1]Лютий!F201)</f>
        <v>0</v>
      </c>
      <c r="G195" s="36" t="n">
        <f aca="false">SUM([1]Cічень!G201+[1]Лютий!G201)</f>
        <v>0</v>
      </c>
      <c r="H195" s="36" t="n">
        <f aca="false">SUM([1]Cічень!H201+[1]Лютий!H201)</f>
        <v>0</v>
      </c>
      <c r="I195" s="36" t="n">
        <f aca="false">SUM([1]Cічень!I201+[1]Лютий!I201)</f>
        <v>0</v>
      </c>
      <c r="J195" s="60" t="n">
        <f aca="false">K195/D195</f>
        <v>0.686071428571429</v>
      </c>
      <c r="K195" s="61" t="n">
        <f aca="false">L195+M195+E195</f>
        <v>38.42</v>
      </c>
      <c r="L195" s="62" t="n">
        <f aca="false">F195*1163</f>
        <v>0</v>
      </c>
      <c r="M195" s="62" t="n">
        <f aca="false">G195*9.5</f>
        <v>0</v>
      </c>
    </row>
    <row r="196" customFormat="false" ht="25.5" hidden="false" customHeight="false" outlineLevel="0" collapsed="false">
      <c r="A196" s="33" t="n">
        <v>36</v>
      </c>
      <c r="B196" s="10" t="s">
        <v>184</v>
      </c>
      <c r="C196" s="34" t="n">
        <v>62</v>
      </c>
      <c r="D196" s="34" t="n">
        <v>154.2</v>
      </c>
      <c r="E196" s="36" t="n">
        <f aca="false">SUM([1]Cічень!E198+[1]Лютий!E198)</f>
        <v>66.34</v>
      </c>
      <c r="F196" s="36" t="n">
        <f aca="false">SUM([1]Cічень!F198+[1]Лютий!F198)</f>
        <v>0</v>
      </c>
      <c r="G196" s="36" t="n">
        <f aca="false">SUM([1]Cічень!G198+[1]Лютий!G198)</f>
        <v>0</v>
      </c>
      <c r="H196" s="36" t="n">
        <f aca="false">SUM([1]Cічень!H198+[1]Лютий!H198)</f>
        <v>5.62</v>
      </c>
      <c r="I196" s="36" t="n">
        <f aca="false">SUM([1]Cічень!I198+[1]Лютий!I198)</f>
        <v>0</v>
      </c>
      <c r="J196" s="60" t="n">
        <f aca="false">K196/D196</f>
        <v>0.430220492866407</v>
      </c>
      <c r="K196" s="61" t="n">
        <f aca="false">L196+M196+E196</f>
        <v>66.34</v>
      </c>
      <c r="L196" s="62" t="n">
        <f aca="false">F196*1163</f>
        <v>0</v>
      </c>
      <c r="M196" s="62" t="n">
        <f aca="false">G196*9.5</f>
        <v>0</v>
      </c>
    </row>
    <row r="197" customFormat="false" ht="15" hidden="false" customHeight="false" outlineLevel="0" collapsed="false">
      <c r="A197" s="43"/>
      <c r="B197" s="44" t="s">
        <v>185</v>
      </c>
      <c r="C197" s="45" t="n">
        <f aca="false">SUM(C161:C196)</f>
        <v>4326</v>
      </c>
      <c r="D197" s="45" t="n">
        <f aca="false">SUM(D161:D196)</f>
        <v>21839.93</v>
      </c>
      <c r="E197" s="45" t="n">
        <f aca="false">SUM(E161:E196)</f>
        <v>55836.94</v>
      </c>
      <c r="F197" s="45" t="n">
        <f aca="false">SUM(F161:F196)</f>
        <v>884.26</v>
      </c>
      <c r="G197" s="45" t="n">
        <f aca="false">SUM(G161:G196)</f>
        <v>10241.88</v>
      </c>
      <c r="H197" s="45" t="n">
        <f aca="false">SUM(H161:H196)</f>
        <v>433.33</v>
      </c>
      <c r="I197" s="45" t="n">
        <f aca="false">SUM(I161:I196)</f>
        <v>7</v>
      </c>
      <c r="J197" s="50"/>
      <c r="K197" s="49"/>
      <c r="L197" s="49"/>
      <c r="M197" s="49"/>
    </row>
    <row r="198" customFormat="false" ht="15" hidden="false" customHeight="false" outlineLevel="0" collapsed="false">
      <c r="A198" s="43"/>
      <c r="B198" s="44" t="s">
        <v>186</v>
      </c>
      <c r="C198" s="45"/>
      <c r="D198" s="45"/>
      <c r="E198" s="45"/>
      <c r="F198" s="45"/>
      <c r="G198" s="45"/>
      <c r="H198" s="45"/>
      <c r="I198" s="45"/>
      <c r="J198" s="51" t="n">
        <f aca="false">SUM(J161:J196)/36</f>
        <v>28.3815631775865</v>
      </c>
      <c r="K198" s="49"/>
      <c r="L198" s="49"/>
      <c r="M198" s="49"/>
    </row>
    <row r="199" customFormat="false" ht="15" hidden="false" customHeight="false" outlineLevel="0" collapsed="false">
      <c r="A199" s="4"/>
      <c r="B199" s="4"/>
      <c r="C199" s="4"/>
      <c r="D199" s="4"/>
      <c r="E199" s="5"/>
      <c r="F199" s="5"/>
      <c r="G199" s="5"/>
      <c r="H199" s="5"/>
      <c r="I199" s="5"/>
      <c r="J199" s="5"/>
      <c r="K199" s="4"/>
      <c r="L199" s="4"/>
      <c r="M199" s="4"/>
    </row>
    <row r="200" customFormat="false" ht="15" hidden="false" customHeight="false" outlineLevel="0" collapsed="false">
      <c r="A200" s="4"/>
      <c r="B200" s="4"/>
      <c r="C200" s="4"/>
      <c r="D200" s="4"/>
      <c r="E200" s="5"/>
      <c r="F200" s="5"/>
      <c r="G200" s="5"/>
      <c r="H200" s="5"/>
      <c r="I200" s="5"/>
      <c r="J200" s="5"/>
      <c r="K200" s="4"/>
      <c r="L200" s="4"/>
      <c r="M200" s="4"/>
    </row>
    <row r="201" customFormat="false" ht="15" hidden="false" customHeight="true" outlineLevel="0" collapsed="false">
      <c r="A201" s="6" t="s">
        <v>1</v>
      </c>
      <c r="B201" s="7" t="s">
        <v>2</v>
      </c>
      <c r="C201" s="7" t="s">
        <v>3</v>
      </c>
      <c r="D201" s="7" t="s">
        <v>4</v>
      </c>
      <c r="E201" s="7" t="s">
        <v>5</v>
      </c>
      <c r="F201" s="7"/>
      <c r="G201" s="7"/>
      <c r="H201" s="7"/>
      <c r="I201" s="7"/>
      <c r="J201" s="7" t="s">
        <v>6</v>
      </c>
      <c r="K201" s="7" t="s">
        <v>7</v>
      </c>
      <c r="L201" s="7"/>
      <c r="M201" s="7"/>
    </row>
    <row r="202" customFormat="false" ht="51" hidden="false" customHeight="false" outlineLevel="0" collapsed="false">
      <c r="A202" s="6"/>
      <c r="B202" s="7"/>
      <c r="C202" s="7"/>
      <c r="D202" s="7"/>
      <c r="E202" s="7" t="s">
        <v>8</v>
      </c>
      <c r="F202" s="7" t="s">
        <v>9</v>
      </c>
      <c r="G202" s="7" t="s">
        <v>10</v>
      </c>
      <c r="H202" s="7" t="s">
        <v>11</v>
      </c>
      <c r="I202" s="7" t="s">
        <v>12</v>
      </c>
      <c r="J202" s="7"/>
      <c r="K202" s="7" t="s">
        <v>13</v>
      </c>
      <c r="L202" s="7" t="s">
        <v>14</v>
      </c>
      <c r="M202" s="7" t="s">
        <v>15</v>
      </c>
    </row>
    <row r="203" customFormat="false" ht="15" hidden="false" customHeight="false" outlineLevel="0" collapsed="false">
      <c r="A203" s="32" t="s">
        <v>187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customFormat="false" ht="25.5" hidden="false" customHeight="false" outlineLevel="0" collapsed="false">
      <c r="A204" s="52" t="n">
        <v>1</v>
      </c>
      <c r="B204" s="63" t="s">
        <v>188</v>
      </c>
      <c r="C204" s="64" t="n">
        <v>1000</v>
      </c>
      <c r="D204" s="64" t="n">
        <v>2559.06</v>
      </c>
      <c r="E204" s="36" t="n">
        <f aca="false">SUM([1]Cічень!E215+[1]Лютий!E215)</f>
        <v>24517.19</v>
      </c>
      <c r="F204" s="36" t="n">
        <f aca="false">SUM([1]Cічень!F215+[1]Лютий!F215)</f>
        <v>149.52</v>
      </c>
      <c r="G204" s="36" t="n">
        <f aca="false">SUM([1]Cічень!G215+[1]Лютий!G215)</f>
        <v>0</v>
      </c>
      <c r="H204" s="36" t="n">
        <f aca="false">SUM([1]Cічень!H215+[1]Лютий!H215)</f>
        <v>1223.54</v>
      </c>
      <c r="I204" s="36" t="n">
        <f aca="false">SUM([1]Cічень!I215+[1]Лютий!I215)</f>
        <v>0</v>
      </c>
      <c r="J204" s="65" t="n">
        <f aca="false">K204/D204</f>
        <v>77.5319648620978</v>
      </c>
      <c r="K204" s="66" t="n">
        <f aca="false">L204+M204+E204</f>
        <v>198408.95</v>
      </c>
      <c r="L204" s="66" t="n">
        <f aca="false">F204*1163</f>
        <v>173891.76</v>
      </c>
      <c r="M204" s="66" t="n">
        <f aca="false">G204*9.5</f>
        <v>0</v>
      </c>
    </row>
    <row r="205" customFormat="false" ht="25.5" hidden="false" customHeight="false" outlineLevel="0" collapsed="false">
      <c r="A205" s="52" t="n">
        <v>2</v>
      </c>
      <c r="B205" s="63" t="s">
        <v>189</v>
      </c>
      <c r="C205" s="64" t="n">
        <v>61</v>
      </c>
      <c r="D205" s="64" t="n">
        <v>861</v>
      </c>
      <c r="E205" s="36" t="n">
        <f aca="false">SUM([1]Cічень!E213+[1]Лютий!E213)</f>
        <v>7785.35</v>
      </c>
      <c r="F205" s="36" t="n">
        <f aca="false">SUM([1]Cічень!F213+[1]Лютий!F213)</f>
        <v>0</v>
      </c>
      <c r="G205" s="36" t="n">
        <f aca="false">SUM([1]Cічень!G213+[1]Лютий!G213)</f>
        <v>3666.65</v>
      </c>
      <c r="H205" s="36" t="n">
        <f aca="false">SUM([1]Cічень!H213+[1]Лютий!H213)</f>
        <v>4</v>
      </c>
      <c r="I205" s="36" t="n">
        <f aca="false">SUM([1]Cічень!I213+[1]Лютий!I213)</f>
        <v>0</v>
      </c>
      <c r="J205" s="65" t="n">
        <f aca="false">K205/D205</f>
        <v>49.4988675958188</v>
      </c>
      <c r="K205" s="66" t="n">
        <f aca="false">L205+M205+E205</f>
        <v>42618.525</v>
      </c>
      <c r="L205" s="66" t="n">
        <f aca="false">F205*1163</f>
        <v>0</v>
      </c>
      <c r="M205" s="66" t="n">
        <f aca="false">G205*9.5</f>
        <v>34833.175</v>
      </c>
    </row>
    <row r="206" customFormat="false" ht="15" hidden="false" customHeight="false" outlineLevel="0" collapsed="false">
      <c r="A206" s="52" t="n">
        <v>3</v>
      </c>
      <c r="B206" s="63" t="s">
        <v>190</v>
      </c>
      <c r="C206" s="64" t="n">
        <v>193</v>
      </c>
      <c r="D206" s="64" t="n">
        <v>1427.58</v>
      </c>
      <c r="E206" s="36" t="n">
        <f aca="false">SUM([1]Cічень!E214+[1]Лютий!E214)</f>
        <v>6103.89</v>
      </c>
      <c r="F206" s="36" t="n">
        <f aca="false">SUM([1]Cічень!F214+[1]Лютий!F214)</f>
        <v>49.05</v>
      </c>
      <c r="G206" s="36" t="n">
        <f aca="false">SUM([1]Cічень!G214+[1]Лютий!G214)</f>
        <v>0</v>
      </c>
      <c r="H206" s="36" t="n">
        <f aca="false">SUM([1]Cічень!H214+[1]Лютий!H214)</f>
        <v>66.3</v>
      </c>
      <c r="I206" s="36" t="n">
        <f aca="false">SUM([1]Cічень!I214+[1]Лютий!I214)</f>
        <v>18.43</v>
      </c>
      <c r="J206" s="65" t="n">
        <f aca="false">K206/D206</f>
        <v>44.2350271088135</v>
      </c>
      <c r="K206" s="66" t="n">
        <f aca="false">L206+M206+E206</f>
        <v>63149.04</v>
      </c>
      <c r="L206" s="66" t="n">
        <f aca="false">F206*1163</f>
        <v>57045.15</v>
      </c>
      <c r="M206" s="66" t="n">
        <f aca="false">G206*9.5</f>
        <v>0</v>
      </c>
    </row>
    <row r="207" customFormat="false" ht="15" hidden="false" customHeight="false" outlineLevel="0" collapsed="false">
      <c r="A207" s="52" t="n">
        <v>4</v>
      </c>
      <c r="B207" s="63" t="s">
        <v>191</v>
      </c>
      <c r="C207" s="64" t="n">
        <v>60</v>
      </c>
      <c r="D207" s="64" t="n">
        <v>217</v>
      </c>
      <c r="E207" s="36" t="n">
        <f aca="false">SUM([1]Cічень!E216+[1]Лютий!E216)</f>
        <v>422.27</v>
      </c>
      <c r="F207" s="36" t="n">
        <f aca="false">SUM([1]Cічень!F216+[1]Лютий!F216)</f>
        <v>7.81</v>
      </c>
      <c r="G207" s="36" t="n">
        <f aca="false">SUM([1]Cічень!G216+[1]Лютий!G216)</f>
        <v>0</v>
      </c>
      <c r="H207" s="36" t="n">
        <f aca="false">SUM([1]Cічень!H216+[1]Лютий!H216)</f>
        <v>12</v>
      </c>
      <c r="I207" s="36" t="n">
        <f aca="false">SUM([1]Cічень!I216+[1]Лютий!I216)</f>
        <v>0</v>
      </c>
      <c r="J207" s="65" t="n">
        <f aca="false">K207/D207</f>
        <v>43.8032258064516</v>
      </c>
      <c r="K207" s="66" t="n">
        <f aca="false">L207+M207+E207</f>
        <v>9505.3</v>
      </c>
      <c r="L207" s="66" t="n">
        <f aca="false">F207*1163</f>
        <v>9083.03</v>
      </c>
      <c r="M207" s="66" t="n">
        <f aca="false">G207*9.5</f>
        <v>0</v>
      </c>
    </row>
    <row r="208" customFormat="false" ht="15" hidden="false" customHeight="false" outlineLevel="0" collapsed="false">
      <c r="A208" s="52" t="n">
        <v>5</v>
      </c>
      <c r="B208" s="63" t="s">
        <v>192</v>
      </c>
      <c r="C208" s="64" t="n">
        <v>280</v>
      </c>
      <c r="D208" s="64" t="n">
        <v>1318.3</v>
      </c>
      <c r="E208" s="36" t="n">
        <f aca="false">SUM([1]Cічень!E217+[1]Лютий!E217)</f>
        <v>37171.52</v>
      </c>
      <c r="F208" s="36" t="n">
        <f aca="false">SUM([1]Cічень!F217+[1]Лютий!F217)</f>
        <v>0</v>
      </c>
      <c r="G208" s="36" t="n">
        <f aca="false">SUM([1]Cічень!G217+[1]Лютий!G217)</f>
        <v>0</v>
      </c>
      <c r="H208" s="36" t="n">
        <f aca="false">SUM([1]Cічень!H217+[1]Лютий!H217)</f>
        <v>76.31</v>
      </c>
      <c r="I208" s="36" t="n">
        <f aca="false">SUM([1]Cічень!I217+[1]Лютий!I217)</f>
        <v>0</v>
      </c>
      <c r="J208" s="65" t="n">
        <f aca="false">K208/D208</f>
        <v>28.1965561708261</v>
      </c>
      <c r="K208" s="66" t="n">
        <f aca="false">L208+M208+E208</f>
        <v>37171.52</v>
      </c>
      <c r="L208" s="66" t="n">
        <f aca="false">F208*1163</f>
        <v>0</v>
      </c>
      <c r="M208" s="66" t="n">
        <f aca="false">G208*9.5</f>
        <v>0</v>
      </c>
    </row>
    <row r="209" customFormat="false" ht="15" hidden="false" customHeight="false" outlineLevel="0" collapsed="false">
      <c r="A209" s="52" t="n">
        <v>6</v>
      </c>
      <c r="B209" s="63" t="s">
        <v>193</v>
      </c>
      <c r="C209" s="64" t="n">
        <v>80</v>
      </c>
      <c r="D209" s="64" t="n">
        <v>213.7</v>
      </c>
      <c r="E209" s="36" t="n">
        <f aca="false">SUM([1]Cічень!E219+[1]Лютий!E219)</f>
        <v>192.18</v>
      </c>
      <c r="F209" s="36" t="n">
        <f aca="false">SUM([1]Cічень!F219+[1]Лютий!F219)</f>
        <v>0</v>
      </c>
      <c r="G209" s="36" t="n">
        <f aca="false">SUM([1]Cічень!G219+[1]Лютий!G219)</f>
        <v>0</v>
      </c>
      <c r="H209" s="36" t="n">
        <f aca="false">SUM([1]Cічень!H219+[1]Лютий!H219)</f>
        <v>4.2</v>
      </c>
      <c r="I209" s="36" t="n">
        <f aca="false">SUM([1]Cічень!I219+[1]Лютий!I219)</f>
        <v>4</v>
      </c>
      <c r="J209" s="65" t="n">
        <f aca="false">K209/D209</f>
        <v>0.899298081422555</v>
      </c>
      <c r="K209" s="66" t="n">
        <f aca="false">L209+M209+E209</f>
        <v>192.18</v>
      </c>
      <c r="L209" s="66" t="n">
        <f aca="false">F209*1163</f>
        <v>0</v>
      </c>
      <c r="M209" s="66" t="n">
        <f aca="false">G209*9.5</f>
        <v>0</v>
      </c>
    </row>
    <row r="210" customFormat="false" ht="15" hidden="false" customHeight="false" outlineLevel="0" collapsed="false">
      <c r="A210" s="52" t="n">
        <v>7</v>
      </c>
      <c r="B210" s="63" t="s">
        <v>194</v>
      </c>
      <c r="C210" s="64" t="n">
        <v>40</v>
      </c>
      <c r="D210" s="64" t="n">
        <v>173.8</v>
      </c>
      <c r="E210" s="36" t="n">
        <f aca="false">SUM([1]Cічень!E220+[1]Лютий!E220)</f>
        <v>80.58</v>
      </c>
      <c r="F210" s="36" t="n">
        <f aca="false">SUM([1]Cічень!F220+[1]Лютий!F220)</f>
        <v>0</v>
      </c>
      <c r="G210" s="36" t="n">
        <f aca="false">SUM([1]Cічень!G220+[1]Лютий!G220)</f>
        <v>0</v>
      </c>
      <c r="H210" s="36" t="n">
        <f aca="false">SUM([1]Cічень!H220+[1]Лютий!H220)</f>
        <v>2.59</v>
      </c>
      <c r="I210" s="36" t="n">
        <f aca="false">SUM([1]Cічень!I220+[1]Лютий!I220)</f>
        <v>0</v>
      </c>
      <c r="J210" s="65" t="n">
        <f aca="false">K210/D210</f>
        <v>0.463636363636364</v>
      </c>
      <c r="K210" s="66" t="n">
        <f aca="false">L210+M210+E210</f>
        <v>80.58</v>
      </c>
      <c r="L210" s="66" t="n">
        <f aca="false">F210*1163</f>
        <v>0</v>
      </c>
      <c r="M210" s="66" t="n">
        <f aca="false">G210*9.5</f>
        <v>0</v>
      </c>
    </row>
    <row r="211" customFormat="false" ht="15" hidden="false" customHeight="false" outlineLevel="0" collapsed="false">
      <c r="A211" s="52" t="n">
        <v>8</v>
      </c>
      <c r="B211" s="63" t="s">
        <v>195</v>
      </c>
      <c r="C211" s="64"/>
      <c r="D211" s="64" t="n">
        <v>121.6</v>
      </c>
      <c r="E211" s="36" t="n">
        <f aca="false">SUM([1]Cічень!E218+[1]Лютий!E218)</f>
        <v>0</v>
      </c>
      <c r="F211" s="36" t="n">
        <f aca="false">SUM([1]Cічень!F218+[1]Лютий!F218)</f>
        <v>0</v>
      </c>
      <c r="G211" s="36" t="n">
        <f aca="false">SUM([1]Cічень!G218+[1]Лютий!G218)</f>
        <v>0</v>
      </c>
      <c r="H211" s="36" t="n">
        <f aca="false">SUM([1]Cічень!H218+[1]Лютий!H218)</f>
        <v>0</v>
      </c>
      <c r="I211" s="36" t="n">
        <f aca="false">SUM([1]Cічень!I218+[1]Лютий!I218)</f>
        <v>0</v>
      </c>
      <c r="J211" s="65" t="n">
        <f aca="false">K211/D211</f>
        <v>0</v>
      </c>
      <c r="K211" s="66" t="n">
        <f aca="false">L211+M211+E211</f>
        <v>0</v>
      </c>
      <c r="L211" s="66" t="n">
        <f aca="false">F211*1163</f>
        <v>0</v>
      </c>
      <c r="M211" s="66" t="n">
        <f aca="false">G211*9.5</f>
        <v>0</v>
      </c>
    </row>
    <row r="212" customFormat="false" ht="15" hidden="false" customHeight="false" outlineLevel="0" collapsed="false">
      <c r="A212" s="52" t="n">
        <v>9</v>
      </c>
      <c r="B212" s="63" t="s">
        <v>196</v>
      </c>
      <c r="C212" s="64" t="n">
        <v>25</v>
      </c>
      <c r="D212" s="64" t="n">
        <v>98.1</v>
      </c>
      <c r="E212" s="36" t="n">
        <f aca="false">SUM([1]Cічень!E221+[1]Лютий!E221)</f>
        <v>0</v>
      </c>
      <c r="F212" s="36" t="n">
        <f aca="false">SUM([1]Cічень!F221+[1]Лютий!F221)</f>
        <v>0</v>
      </c>
      <c r="G212" s="36" t="n">
        <f aca="false">SUM([1]Cічень!G221+[1]Лютий!G221)</f>
        <v>0</v>
      </c>
      <c r="H212" s="36" t="n">
        <f aca="false">SUM([1]Cічень!H221+[1]Лютий!H221)</f>
        <v>2</v>
      </c>
      <c r="I212" s="36" t="n">
        <f aca="false">SUM([1]Cічень!I221+[1]Лютий!I221)</f>
        <v>0</v>
      </c>
      <c r="J212" s="65" t="n">
        <f aca="false">K212/D212</f>
        <v>0</v>
      </c>
      <c r="K212" s="66" t="n">
        <f aca="false">L212+M212+E212</f>
        <v>0</v>
      </c>
      <c r="L212" s="66" t="n">
        <f aca="false">F212*1163</f>
        <v>0</v>
      </c>
      <c r="M212" s="66" t="n">
        <f aca="false">G212*9.5</f>
        <v>0</v>
      </c>
    </row>
    <row r="213" customFormat="false" ht="15" hidden="false" customHeight="false" outlineLevel="0" collapsed="false">
      <c r="A213" s="52" t="n">
        <v>10</v>
      </c>
      <c r="B213" s="67" t="s">
        <v>197</v>
      </c>
      <c r="C213" s="64" t="n">
        <v>20</v>
      </c>
      <c r="D213" s="64" t="n">
        <v>94.55</v>
      </c>
      <c r="E213" s="36" t="n">
        <f aca="false">SUM([1]Cічень!E222+[1]Лютий!E222)</f>
        <v>0</v>
      </c>
      <c r="F213" s="36" t="n">
        <f aca="false">SUM([1]Cічень!F222+[1]Лютий!F222)</f>
        <v>0</v>
      </c>
      <c r="G213" s="36" t="n">
        <f aca="false">SUM([1]Cічень!G222+[1]Лютий!G222)</f>
        <v>0</v>
      </c>
      <c r="H213" s="36" t="n">
        <f aca="false">SUM([1]Cічень!H222+[1]Лютий!H222)</f>
        <v>0</v>
      </c>
      <c r="I213" s="36" t="n">
        <f aca="false">SUM([1]Cічень!I222+[1]Лютий!I222)</f>
        <v>0</v>
      </c>
      <c r="J213" s="65" t="n">
        <f aca="false">K213/D213</f>
        <v>0</v>
      </c>
      <c r="K213" s="66" t="n">
        <f aca="false">L213+M213+E213</f>
        <v>0</v>
      </c>
      <c r="L213" s="66" t="n">
        <f aca="false">F213*1163</f>
        <v>0</v>
      </c>
      <c r="M213" s="66" t="n">
        <f aca="false">G213*9.5</f>
        <v>0</v>
      </c>
    </row>
    <row r="214" customFormat="false" ht="15" hidden="false" customHeight="false" outlineLevel="0" collapsed="false">
      <c r="A214" s="43"/>
      <c r="B214" s="44" t="s">
        <v>185</v>
      </c>
      <c r="C214" s="45" t="n">
        <f aca="false">SUM(C204:C213)</f>
        <v>1759</v>
      </c>
      <c r="D214" s="45" t="n">
        <f aca="false">SUM(D204:D213)</f>
        <v>7084.69</v>
      </c>
      <c r="E214" s="45" t="n">
        <f aca="false">SUM(E204:E213)</f>
        <v>76272.98</v>
      </c>
      <c r="F214" s="45" t="n">
        <f aca="false">SUM(F204:F213)</f>
        <v>206.38</v>
      </c>
      <c r="G214" s="68" t="n">
        <f aca="false">SUM(G204:G213)</f>
        <v>3666.65</v>
      </c>
      <c r="H214" s="45" t="n">
        <f aca="false">SUM(H204:H213)</f>
        <v>1390.94</v>
      </c>
      <c r="I214" s="45" t="n">
        <f aca="false">SUM(I204:I213)</f>
        <v>22.43</v>
      </c>
      <c r="J214" s="50"/>
      <c r="K214" s="49"/>
      <c r="L214" s="69"/>
      <c r="M214" s="49"/>
    </row>
    <row r="215" customFormat="false" ht="15" hidden="false" customHeight="false" outlineLevel="0" collapsed="false">
      <c r="A215" s="43"/>
      <c r="B215" s="44" t="s">
        <v>186</v>
      </c>
      <c r="C215" s="45"/>
      <c r="D215" s="45"/>
      <c r="E215" s="45"/>
      <c r="F215" s="45"/>
      <c r="G215" s="50"/>
      <c r="H215" s="45"/>
      <c r="I215" s="50"/>
      <c r="J215" s="51" t="n">
        <f aca="false">SUM(J204:J213)/10</f>
        <v>24.4628575989067</v>
      </c>
      <c r="K215" s="49"/>
      <c r="L215" s="49"/>
      <c r="M215" s="49"/>
    </row>
    <row r="216" customFormat="false" ht="15" hidden="false" customHeight="false" outlineLevel="0" collapsed="false">
      <c r="A216" s="4"/>
      <c r="B216" s="4"/>
      <c r="C216" s="4"/>
      <c r="D216" s="4"/>
      <c r="E216" s="5"/>
      <c r="F216" s="5"/>
      <c r="G216" s="5"/>
      <c r="H216" s="5"/>
      <c r="I216" s="5"/>
      <c r="J216" s="5"/>
      <c r="K216" s="4"/>
      <c r="L216" s="4"/>
      <c r="M216" s="4"/>
    </row>
    <row r="217" customFormat="false" ht="15" hidden="false" customHeight="false" outlineLevel="0" collapsed="false">
      <c r="A217" s="4"/>
      <c r="B217" s="4"/>
      <c r="C217" s="4"/>
      <c r="D217" s="4"/>
      <c r="E217" s="5"/>
      <c r="F217" s="5"/>
      <c r="G217" s="5"/>
      <c r="H217" s="5"/>
      <c r="I217" s="5"/>
      <c r="J217" s="5"/>
      <c r="K217" s="4"/>
      <c r="L217" s="4"/>
      <c r="M217" s="4"/>
    </row>
    <row r="218" customFormat="false" ht="15" hidden="false" customHeight="true" outlineLevel="0" collapsed="false">
      <c r="A218" s="6" t="s">
        <v>1</v>
      </c>
      <c r="B218" s="7" t="s">
        <v>2</v>
      </c>
      <c r="C218" s="7" t="s">
        <v>3</v>
      </c>
      <c r="D218" s="7" t="s">
        <v>4</v>
      </c>
      <c r="E218" s="7" t="s">
        <v>5</v>
      </c>
      <c r="F218" s="7"/>
      <c r="G218" s="7"/>
      <c r="H218" s="7"/>
      <c r="I218" s="7"/>
      <c r="J218" s="7" t="s">
        <v>6</v>
      </c>
      <c r="K218" s="7" t="s">
        <v>7</v>
      </c>
      <c r="L218" s="7"/>
      <c r="M218" s="7"/>
    </row>
    <row r="219" customFormat="false" ht="51" hidden="false" customHeight="false" outlineLevel="0" collapsed="false">
      <c r="A219" s="6"/>
      <c r="B219" s="7"/>
      <c r="C219" s="7"/>
      <c r="D219" s="7"/>
      <c r="E219" s="7" t="s">
        <v>8</v>
      </c>
      <c r="F219" s="7" t="s">
        <v>9</v>
      </c>
      <c r="G219" s="7" t="s">
        <v>10</v>
      </c>
      <c r="H219" s="7" t="s">
        <v>11</v>
      </c>
      <c r="I219" s="7" t="s">
        <v>12</v>
      </c>
      <c r="J219" s="7"/>
      <c r="K219" s="7" t="s">
        <v>13</v>
      </c>
      <c r="L219" s="7" t="s">
        <v>14</v>
      </c>
      <c r="M219" s="7" t="s">
        <v>15</v>
      </c>
    </row>
    <row r="220" customFormat="false" ht="15" hidden="false" customHeight="false" outlineLevel="0" collapsed="false">
      <c r="A220" s="32" t="s">
        <v>198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customFormat="false" ht="38.25" hidden="false" customHeight="false" outlineLevel="0" collapsed="false">
      <c r="A221" s="9" t="n">
        <v>1</v>
      </c>
      <c r="B221" s="10" t="s">
        <v>199</v>
      </c>
      <c r="C221" s="34" t="n">
        <v>875</v>
      </c>
      <c r="D221" s="34" t="n">
        <v>4538.7</v>
      </c>
      <c r="E221" s="12" t="n">
        <f aca="false">SUM([1]Cічень!E231+[1]Лютий!E231)</f>
        <v>17595</v>
      </c>
      <c r="F221" s="12" t="n">
        <f aca="false">SUM([1]Cічень!F231+[1]Лютий!F231)</f>
        <v>131.57</v>
      </c>
      <c r="G221" s="12" t="n">
        <f aca="false">SUM([1]Cічень!G231+[1]Лютий!G231)</f>
        <v>0</v>
      </c>
      <c r="H221" s="12" t="n">
        <f aca="false">SUM([1]Cічень!H231+[1]Лютий!H231)</f>
        <v>370.16</v>
      </c>
      <c r="I221" s="12" t="n">
        <f aca="false">SUM([1]Cічень!I231+[1]Лютий!I231)</f>
        <v>149.76</v>
      </c>
      <c r="J221" s="70" t="n">
        <f aca="false">K221/D221</f>
        <v>37.5902593253575</v>
      </c>
      <c r="K221" s="71" t="n">
        <f aca="false">L221+M221+E221</f>
        <v>170610.91</v>
      </c>
      <c r="L221" s="71" t="n">
        <f aca="false">F221*1163</f>
        <v>153015.91</v>
      </c>
      <c r="M221" s="71" t="n">
        <f aca="false">G221*9.5</f>
        <v>0</v>
      </c>
    </row>
    <row r="222" customFormat="false" ht="38.25" hidden="false" customHeight="false" outlineLevel="0" collapsed="false">
      <c r="A222" s="9" t="n">
        <v>2</v>
      </c>
      <c r="B222" s="10" t="s">
        <v>200</v>
      </c>
      <c r="C222" s="34" t="n">
        <v>2425</v>
      </c>
      <c r="D222" s="34" t="n">
        <v>12788.2</v>
      </c>
      <c r="E222" s="12" t="n">
        <f aca="false">SUM([1]Cічень!E232+[1]Лютий!E232)</f>
        <v>27046.35</v>
      </c>
      <c r="F222" s="12" t="n">
        <f aca="false">SUM([1]Cічень!F232+[1]Лютий!F232)</f>
        <v>381.13</v>
      </c>
      <c r="G222" s="12" t="n">
        <f aca="false">SUM([1]Cічень!G232+[1]Лютий!G232)</f>
        <v>83.18</v>
      </c>
      <c r="H222" s="12" t="n">
        <f aca="false">SUM([1]Cічень!H232+[1]Лютий!H232)</f>
        <v>874.06</v>
      </c>
      <c r="I222" s="12" t="n">
        <f aca="false">SUM([1]Cічень!I232+[1]Лютий!I232)</f>
        <v>0</v>
      </c>
      <c r="J222" s="70" t="n">
        <f aca="false">K222/D222</f>
        <v>36.8379248056802</v>
      </c>
      <c r="K222" s="71" t="n">
        <f aca="false">L222+M222+E222</f>
        <v>471090.75</v>
      </c>
      <c r="L222" s="71" t="n">
        <f aca="false">F222*1163</f>
        <v>443254.19</v>
      </c>
      <c r="M222" s="71" t="n">
        <f aca="false">G222*9.5</f>
        <v>790.21</v>
      </c>
    </row>
    <row r="223" customFormat="false" ht="51" hidden="false" customHeight="false" outlineLevel="0" collapsed="false">
      <c r="A223" s="9" t="n">
        <v>3</v>
      </c>
      <c r="B223" s="10" t="s">
        <v>201</v>
      </c>
      <c r="C223" s="34" t="n">
        <v>871</v>
      </c>
      <c r="D223" s="34" t="n">
        <v>9941.8</v>
      </c>
      <c r="E223" s="12" t="n">
        <f aca="false">SUM([1]Cічень!E230+[1]Лютий!E230)</f>
        <v>21031.2</v>
      </c>
      <c r="F223" s="12" t="n">
        <f aca="false">SUM([1]Cічень!F230+[1]Лютий!F230)</f>
        <v>255.59</v>
      </c>
      <c r="G223" s="12" t="n">
        <f aca="false">SUM([1]Cічень!G230+[1]Лютий!G230)</f>
        <v>0</v>
      </c>
      <c r="H223" s="12" t="n">
        <f aca="false">SUM([1]Cічень!H230+[1]Лютий!H230)</f>
        <v>995.33</v>
      </c>
      <c r="I223" s="12" t="n">
        <f aca="false">SUM([1]Cічень!I230+[1]Лютий!I230)</f>
        <v>0</v>
      </c>
      <c r="J223" s="70" t="n">
        <f aca="false">K223/D223</f>
        <v>32.0145617493814</v>
      </c>
      <c r="K223" s="71" t="n">
        <f aca="false">L223+M223+E223</f>
        <v>318282.37</v>
      </c>
      <c r="L223" s="71" t="n">
        <f aca="false">F223*1163</f>
        <v>297251.17</v>
      </c>
      <c r="M223" s="71" t="n">
        <f aca="false">G223*9.5</f>
        <v>0</v>
      </c>
    </row>
    <row r="224" customFormat="false" ht="25.5" hidden="false" customHeight="false" outlineLevel="0" collapsed="false">
      <c r="A224" s="9" t="n">
        <v>4</v>
      </c>
      <c r="B224" s="10" t="s">
        <v>202</v>
      </c>
      <c r="C224" s="34" t="n">
        <v>1332</v>
      </c>
      <c r="D224" s="34" t="n">
        <v>11092.1</v>
      </c>
      <c r="E224" s="12" t="n">
        <f aca="false">SUM([1]Cічень!E234+[1]Лютий!E234)</f>
        <v>48519.81</v>
      </c>
      <c r="F224" s="12" t="n">
        <f aca="false">SUM([1]Cічень!F234+[1]Лютий!F234)</f>
        <v>253.71</v>
      </c>
      <c r="G224" s="12" t="n">
        <f aca="false">SUM([1]Cічень!G234+[1]Лютий!G234)</f>
        <v>0</v>
      </c>
      <c r="H224" s="12" t="n">
        <f aca="false">SUM([1]Cічень!H234+[1]Лютий!H234)</f>
        <v>917.94</v>
      </c>
      <c r="I224" s="12" t="n">
        <f aca="false">SUM([1]Cічень!I234+[1]Лютий!I234)</f>
        <v>177.19</v>
      </c>
      <c r="J224" s="70" t="n">
        <f aca="false">K224/D224</f>
        <v>30.9756078650571</v>
      </c>
      <c r="K224" s="71" t="n">
        <f aca="false">L224+M224+E224</f>
        <v>343584.54</v>
      </c>
      <c r="L224" s="71" t="n">
        <f aca="false">F224*1163</f>
        <v>295064.73</v>
      </c>
      <c r="M224" s="71" t="n">
        <f aca="false">G224*9.5</f>
        <v>0</v>
      </c>
    </row>
    <row r="225" customFormat="false" ht="25.5" hidden="false" customHeight="false" outlineLevel="0" collapsed="false">
      <c r="A225" s="9" t="n">
        <v>5</v>
      </c>
      <c r="B225" s="10" t="s">
        <v>203</v>
      </c>
      <c r="C225" s="34" t="n">
        <v>2028</v>
      </c>
      <c r="D225" s="34" t="n">
        <v>8780.4</v>
      </c>
      <c r="E225" s="12" t="n">
        <f aca="false">SUM([1]Cічень!E233+[1]Лютий!E233)</f>
        <v>34437.91</v>
      </c>
      <c r="F225" s="12" t="n">
        <f aca="false">SUM([1]Cічень!F233+[1]Лютий!F233)</f>
        <v>67</v>
      </c>
      <c r="G225" s="12" t="n">
        <f aca="false">SUM([1]Cічень!G233+[1]Лютий!G233)</f>
        <v>16551.46</v>
      </c>
      <c r="H225" s="12" t="n">
        <f aca="false">SUM([1]Cічень!H233+[1]Лютий!H233)</f>
        <v>499.68</v>
      </c>
      <c r="I225" s="12" t="n">
        <f aca="false">SUM([1]Cічень!I233+[1]Лютий!I233)</f>
        <v>192</v>
      </c>
      <c r="J225" s="70" t="n">
        <f aca="false">K225/D225</f>
        <v>30.7044986560977</v>
      </c>
      <c r="K225" s="71" t="n">
        <f aca="false">L225+M225+E225</f>
        <v>269597.78</v>
      </c>
      <c r="L225" s="71" t="n">
        <f aca="false">F225*1163</f>
        <v>77921</v>
      </c>
      <c r="M225" s="71" t="n">
        <f aca="false">G225*9.5</f>
        <v>157238.87</v>
      </c>
    </row>
    <row r="226" customFormat="false" ht="15" hidden="false" customHeight="false" outlineLevel="0" collapsed="false">
      <c r="A226" s="22"/>
      <c r="B226" s="17" t="s">
        <v>185</v>
      </c>
      <c r="C226" s="18" t="n">
        <f aca="false">SUM(C221:C225)</f>
        <v>7531</v>
      </c>
      <c r="D226" s="18" t="n">
        <f aca="false">SUM(D221:D225)</f>
        <v>47141.2</v>
      </c>
      <c r="E226" s="18" t="n">
        <f aca="false">SUM(E221:E225)</f>
        <v>148630.27</v>
      </c>
      <c r="F226" s="18" t="n">
        <f aca="false">SUM(F221:F225)</f>
        <v>1089</v>
      </c>
      <c r="G226" s="18" t="n">
        <f aca="false">SUM(G221:G225)</f>
        <v>16634.64</v>
      </c>
      <c r="H226" s="18" t="n">
        <f aca="false">SUM(H221:H225)</f>
        <v>3657.17</v>
      </c>
      <c r="I226" s="18" t="n">
        <f aca="false">SUM(I221:I225)</f>
        <v>518.95</v>
      </c>
      <c r="J226" s="72"/>
      <c r="K226" s="21"/>
      <c r="L226" s="21"/>
      <c r="M226" s="21"/>
    </row>
    <row r="227" customFormat="false" ht="15" hidden="false" customHeight="false" outlineLevel="0" collapsed="false">
      <c r="A227" s="22"/>
      <c r="B227" s="17" t="s">
        <v>186</v>
      </c>
      <c r="C227" s="18"/>
      <c r="D227" s="18"/>
      <c r="E227" s="18"/>
      <c r="F227" s="18"/>
      <c r="G227" s="18"/>
      <c r="H227" s="18"/>
      <c r="I227" s="18"/>
      <c r="J227" s="20" t="n">
        <f aca="false">SUM(J221:J225)/5</f>
        <v>33.6245704803148</v>
      </c>
      <c r="K227" s="21"/>
      <c r="L227" s="21"/>
      <c r="M227" s="21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3:A114"/>
    <mergeCell ref="B113:B114"/>
    <mergeCell ref="C113:C114"/>
    <mergeCell ref="D113:D114"/>
    <mergeCell ref="E113:I113"/>
    <mergeCell ref="J113:J114"/>
    <mergeCell ref="K113:M113"/>
    <mergeCell ref="A115:M115"/>
    <mergeCell ref="A138:A139"/>
    <mergeCell ref="B138:B139"/>
    <mergeCell ref="C138:C139"/>
    <mergeCell ref="D138:D139"/>
    <mergeCell ref="E138:I138"/>
    <mergeCell ref="J138:J139"/>
    <mergeCell ref="K138:M138"/>
    <mergeCell ref="A140:M140"/>
    <mergeCell ref="A158:A159"/>
    <mergeCell ref="B158:B159"/>
    <mergeCell ref="C158:C159"/>
    <mergeCell ref="D158:D159"/>
    <mergeCell ref="E158:I158"/>
    <mergeCell ref="J158:J159"/>
    <mergeCell ref="K158:M158"/>
    <mergeCell ref="A160:M160"/>
    <mergeCell ref="A201:A202"/>
    <mergeCell ref="B201:B202"/>
    <mergeCell ref="C201:C202"/>
    <mergeCell ref="D201:D202"/>
    <mergeCell ref="E201:I201"/>
    <mergeCell ref="J201:J202"/>
    <mergeCell ref="K201:M201"/>
    <mergeCell ref="A203:M203"/>
    <mergeCell ref="A218:A219"/>
    <mergeCell ref="B218:B219"/>
    <mergeCell ref="C218:C219"/>
    <mergeCell ref="D218:D219"/>
    <mergeCell ref="E218:I218"/>
    <mergeCell ref="J218:J219"/>
    <mergeCell ref="K218:M218"/>
    <mergeCell ref="A220:M2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uk-UA</dc:language>
  <cp:lastModifiedBy/>
  <dcterms:modified xsi:type="dcterms:W3CDTF">2025-03-21T10:08:38Z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